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ynJones/Presidio Medical/Data/Data files for STM deposit/"/>
    </mc:Choice>
  </mc:AlternateContent>
  <xr:revisionPtr revIDLastSave="0" documentId="13_ncr:1_{D6E4B0CE-61FB-8E4A-97E3-BFFC1B94F0C7}" xr6:coauthVersionLast="47" xr6:coauthVersionMax="47" xr10:uidLastSave="{00000000-0000-0000-0000-000000000000}"/>
  <bookViews>
    <workbookView xWindow="3820" yWindow="560" windowWidth="51200" windowHeight="28340" activeTab="5" xr2:uid="{64B99359-4D7C-074D-B0D1-792E29B2DB5C}"/>
  </bookViews>
  <sheets>
    <sheet name="Stair test (2019)" sheetId="4" r:id="rId1"/>
    <sheet name="Stair test (2020)" sheetId="6" r:id="rId2"/>
    <sheet name="ULF test (2019)" sheetId="5" r:id="rId3"/>
    <sheet name="ULF test (2020)" sheetId="7" r:id="rId4"/>
    <sheet name="Stair current Summary" sheetId="9" r:id="rId5"/>
    <sheet name="ULF current Summary" sheetId="8" r:id="rId6"/>
  </sheets>
  <definedNames>
    <definedName name="_xlnm._FilterDatabase" localSheetId="2" hidden="1">'ULF test (2019)'!$H$1:$H$444</definedName>
    <definedName name="_xlnm.Criteria" localSheetId="2">'ULF test (2019)'!$I:$I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6" i="9" l="1"/>
  <c r="P9" i="9"/>
  <c r="H259" i="9"/>
  <c r="G259" i="9"/>
  <c r="F259" i="9"/>
  <c r="E259" i="9"/>
  <c r="H258" i="9"/>
  <c r="G258" i="9"/>
  <c r="F258" i="9"/>
  <c r="E258" i="9"/>
  <c r="H257" i="9"/>
  <c r="G257" i="9"/>
  <c r="F257" i="9"/>
  <c r="E257" i="9"/>
  <c r="C118" i="8"/>
  <c r="L126" i="9" l="1"/>
  <c r="L127" i="9"/>
  <c r="L128" i="9"/>
  <c r="L129" i="9"/>
  <c r="L130" i="9"/>
  <c r="Z95" i="8"/>
  <c r="X95" i="8"/>
  <c r="Z94" i="8"/>
  <c r="X94" i="8"/>
  <c r="Z93" i="8"/>
  <c r="X93" i="8"/>
  <c r="Z92" i="8"/>
  <c r="X92" i="8"/>
  <c r="X97" i="8" s="1"/>
  <c r="U95" i="8"/>
  <c r="S95" i="8"/>
  <c r="U94" i="8"/>
  <c r="S94" i="8"/>
  <c r="U93" i="8"/>
  <c r="S93" i="8"/>
  <c r="U92" i="8"/>
  <c r="S92" i="8"/>
  <c r="S97" i="8" s="1"/>
  <c r="P95" i="8"/>
  <c r="N95" i="8"/>
  <c r="P94" i="8"/>
  <c r="N94" i="8"/>
  <c r="P93" i="8"/>
  <c r="N93" i="8"/>
  <c r="P92" i="8"/>
  <c r="N92" i="8"/>
  <c r="N97" i="8" s="1"/>
  <c r="K95" i="8"/>
  <c r="I95" i="8"/>
  <c r="K94" i="8"/>
  <c r="I94" i="8"/>
  <c r="K93" i="8"/>
  <c r="I93" i="8"/>
  <c r="K92" i="8"/>
  <c r="I92" i="8"/>
  <c r="I97" i="8" s="1"/>
  <c r="F95" i="8"/>
  <c r="D95" i="8"/>
  <c r="F94" i="8"/>
  <c r="D94" i="8"/>
  <c r="F93" i="8"/>
  <c r="D93" i="8"/>
  <c r="F92" i="8"/>
  <c r="D92" i="8"/>
  <c r="D97" i="8" s="1"/>
  <c r="Z86" i="8"/>
  <c r="X86" i="8"/>
  <c r="Z85" i="8"/>
  <c r="X85" i="8"/>
  <c r="Z84" i="8"/>
  <c r="X84" i="8"/>
  <c r="U86" i="8"/>
  <c r="S86" i="8"/>
  <c r="U85" i="8"/>
  <c r="S85" i="8"/>
  <c r="U84" i="8"/>
  <c r="S84" i="8"/>
  <c r="P86" i="8"/>
  <c r="N86" i="8"/>
  <c r="P85" i="8"/>
  <c r="N85" i="8"/>
  <c r="P84" i="8"/>
  <c r="N84" i="8"/>
  <c r="K86" i="8"/>
  <c r="I86" i="8"/>
  <c r="K85" i="8"/>
  <c r="I85" i="8"/>
  <c r="K84" i="8"/>
  <c r="I84" i="8"/>
  <c r="F86" i="8"/>
  <c r="F85" i="8"/>
  <c r="D86" i="8"/>
  <c r="D85" i="8"/>
  <c r="F84" i="8"/>
  <c r="D84" i="8"/>
  <c r="AE114" i="8"/>
  <c r="AE99" i="8"/>
  <c r="F222" i="9" l="1"/>
  <c r="F114" i="9"/>
  <c r="G114" i="9"/>
  <c r="M27" i="9"/>
  <c r="L62" i="9"/>
  <c r="C108" i="8"/>
  <c r="C120" i="8" s="1"/>
  <c r="M166" i="9" l="1"/>
  <c r="M167" i="9"/>
  <c r="M168" i="9"/>
  <c r="M169" i="9"/>
  <c r="M170" i="9"/>
  <c r="M171" i="9"/>
  <c r="M213" i="9"/>
  <c r="M206" i="9"/>
  <c r="M204" i="9"/>
  <c r="M197" i="9"/>
  <c r="M195" i="9"/>
  <c r="M192" i="9"/>
  <c r="M184" i="9"/>
  <c r="M174" i="9"/>
  <c r="M164" i="9"/>
  <c r="M153" i="9"/>
  <c r="L153" i="9"/>
  <c r="M152" i="9"/>
  <c r="L152" i="9"/>
  <c r="M150" i="9"/>
  <c r="L150" i="9"/>
  <c r="L149" i="9"/>
  <c r="M148" i="9"/>
  <c r="L148" i="9"/>
  <c r="M145" i="9"/>
  <c r="L145" i="9"/>
  <c r="M143" i="9"/>
  <c r="L143" i="9"/>
  <c r="M141" i="9"/>
  <c r="L141" i="9"/>
  <c r="M140" i="9"/>
  <c r="L140" i="9"/>
  <c r="M136" i="9"/>
  <c r="L136" i="9"/>
  <c r="M131" i="9"/>
  <c r="L131" i="9"/>
  <c r="M124" i="9"/>
  <c r="L124" i="9"/>
  <c r="M122" i="9"/>
  <c r="L122" i="9"/>
  <c r="M112" i="9"/>
  <c r="M111" i="9"/>
  <c r="M110" i="9"/>
  <c r="M109" i="9"/>
  <c r="M108" i="9"/>
  <c r="M107" i="9"/>
  <c r="M106" i="9"/>
  <c r="M105" i="9"/>
  <c r="M104" i="9"/>
  <c r="M103" i="9"/>
  <c r="M102" i="9"/>
  <c r="M101" i="9"/>
  <c r="M100" i="9"/>
  <c r="M99" i="9"/>
  <c r="M98" i="9"/>
  <c r="M97" i="9"/>
  <c r="M96" i="9"/>
  <c r="M95" i="9"/>
  <c r="M94" i="9"/>
  <c r="M93" i="9"/>
  <c r="M91" i="9"/>
  <c r="M90" i="9"/>
  <c r="M88" i="9"/>
  <c r="M87" i="9"/>
  <c r="M86" i="9"/>
  <c r="M85" i="9"/>
  <c r="M84" i="9"/>
  <c r="M83" i="9"/>
  <c r="M82" i="9"/>
  <c r="M81" i="9"/>
  <c r="M80" i="9"/>
  <c r="M79" i="9"/>
  <c r="M78" i="9"/>
  <c r="M77" i="9"/>
  <c r="M76" i="9"/>
  <c r="M75" i="9"/>
  <c r="M74" i="9"/>
  <c r="M73" i="9"/>
  <c r="M72" i="9"/>
  <c r="M71" i="9"/>
  <c r="M70" i="9"/>
  <c r="M69" i="9"/>
  <c r="M68" i="9"/>
  <c r="M67" i="9"/>
  <c r="M66" i="9"/>
  <c r="M65" i="9"/>
  <c r="M62" i="9"/>
  <c r="M61" i="9"/>
  <c r="M60" i="9"/>
  <c r="M59" i="9"/>
  <c r="M58" i="9"/>
  <c r="M57" i="9"/>
  <c r="M56" i="9"/>
  <c r="M55" i="9"/>
  <c r="M54" i="9"/>
  <c r="M51" i="9"/>
  <c r="M50" i="9"/>
  <c r="M49" i="9"/>
  <c r="M48" i="9"/>
  <c r="M47" i="9"/>
  <c r="M46" i="9"/>
  <c r="M44" i="9"/>
  <c r="M43" i="9"/>
  <c r="M42" i="9"/>
  <c r="M41" i="9"/>
  <c r="M40" i="9"/>
  <c r="M39" i="9"/>
  <c r="M38" i="9"/>
  <c r="M37" i="9"/>
  <c r="M36" i="9"/>
  <c r="M35" i="9"/>
  <c r="M34" i="9"/>
  <c r="M26" i="9"/>
  <c r="M25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M8" i="9"/>
  <c r="M7" i="9"/>
  <c r="M6" i="9"/>
  <c r="M5" i="9"/>
  <c r="L213" i="9"/>
  <c r="L207" i="9"/>
  <c r="L206" i="9"/>
  <c r="L204" i="9"/>
  <c r="L197" i="9"/>
  <c r="L195" i="9"/>
  <c r="L192" i="9"/>
  <c r="L190" i="9"/>
  <c r="L184" i="9"/>
  <c r="L175" i="9"/>
  <c r="L174" i="9"/>
  <c r="L173" i="9"/>
  <c r="L171" i="9"/>
  <c r="L170" i="9"/>
  <c r="L169" i="9"/>
  <c r="L168" i="9"/>
  <c r="L167" i="9"/>
  <c r="L166" i="9"/>
  <c r="L164" i="9"/>
  <c r="L112" i="9"/>
  <c r="L111" i="9"/>
  <c r="L110" i="9"/>
  <c r="L109" i="9"/>
  <c r="L108" i="9"/>
  <c r="L107" i="9"/>
  <c r="L106" i="9"/>
  <c r="L105" i="9"/>
  <c r="L104" i="9"/>
  <c r="L103" i="9"/>
  <c r="L102" i="9"/>
  <c r="L101" i="9"/>
  <c r="L100" i="9"/>
  <c r="L99" i="9"/>
  <c r="L98" i="9"/>
  <c r="L97" i="9"/>
  <c r="L96" i="9"/>
  <c r="L95" i="9"/>
  <c r="L94" i="9"/>
  <c r="L93" i="9"/>
  <c r="L92" i="9"/>
  <c r="L91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217" i="9" l="1"/>
  <c r="L156" i="9"/>
  <c r="M157" i="9"/>
  <c r="L115" i="9"/>
  <c r="M155" i="9"/>
  <c r="M156" i="9"/>
  <c r="L215" i="9"/>
  <c r="L155" i="9"/>
  <c r="L157" i="9"/>
  <c r="L216" i="9"/>
  <c r="L114" i="9"/>
  <c r="M116" i="9"/>
  <c r="M114" i="9"/>
  <c r="M115" i="9"/>
  <c r="M217" i="9"/>
  <c r="M215" i="9"/>
  <c r="M216" i="9"/>
  <c r="H245" i="9"/>
  <c r="G245" i="9"/>
  <c r="F245" i="9"/>
  <c r="H244" i="9"/>
  <c r="G244" i="9"/>
  <c r="F244" i="9"/>
  <c r="H243" i="9"/>
  <c r="G243" i="9"/>
  <c r="F243" i="9"/>
  <c r="E245" i="9"/>
  <c r="E244" i="9"/>
  <c r="E243" i="9"/>
  <c r="H224" i="9"/>
  <c r="G224" i="9"/>
  <c r="F224" i="9"/>
  <c r="E224" i="9"/>
  <c r="H223" i="9"/>
  <c r="G223" i="9"/>
  <c r="F223" i="9"/>
  <c r="E223" i="9"/>
  <c r="H222" i="9"/>
  <c r="G222" i="9"/>
  <c r="E222" i="9"/>
  <c r="H158" i="9"/>
  <c r="G158" i="9"/>
  <c r="F158" i="9"/>
  <c r="E158" i="9"/>
  <c r="H157" i="9"/>
  <c r="G157" i="9"/>
  <c r="F157" i="9"/>
  <c r="E157" i="9"/>
  <c r="H156" i="9"/>
  <c r="G156" i="9"/>
  <c r="F156" i="9"/>
  <c r="E156" i="9"/>
  <c r="H116" i="9"/>
  <c r="G116" i="9"/>
  <c r="F116" i="9"/>
  <c r="E116" i="9"/>
  <c r="H115" i="9"/>
  <c r="G115" i="9"/>
  <c r="F115" i="9"/>
  <c r="E115" i="9"/>
  <c r="H114" i="9"/>
  <c r="E114" i="9"/>
  <c r="H93" i="5" l="1"/>
  <c r="P61" i="8" l="1"/>
  <c r="K61" i="8"/>
  <c r="Z61" i="8"/>
  <c r="X61" i="8"/>
  <c r="U61" i="8"/>
  <c r="S61" i="8"/>
  <c r="N61" i="8"/>
  <c r="I61" i="8"/>
  <c r="F61" i="8"/>
  <c r="D61" i="8"/>
  <c r="Z41" i="8"/>
  <c r="X41" i="8"/>
  <c r="U41" i="8"/>
  <c r="S41" i="8"/>
  <c r="P41" i="8"/>
  <c r="N41" i="8"/>
  <c r="K41" i="8"/>
  <c r="I41" i="8"/>
  <c r="F41" i="8"/>
  <c r="D41" i="8"/>
  <c r="D40" i="8"/>
  <c r="Q613" i="6" l="1"/>
  <c r="P613" i="6"/>
  <c r="O613" i="6"/>
  <c r="N613" i="6"/>
  <c r="Q612" i="6"/>
  <c r="P612" i="6"/>
  <c r="O612" i="6"/>
  <c r="N612" i="6"/>
  <c r="Q611" i="6"/>
  <c r="P611" i="6"/>
  <c r="O611" i="6"/>
  <c r="N611" i="6"/>
  <c r="Q550" i="6"/>
  <c r="P550" i="6"/>
  <c r="O550" i="6"/>
  <c r="N550" i="6"/>
  <c r="Q549" i="6"/>
  <c r="P549" i="6"/>
  <c r="O549" i="6"/>
  <c r="N549" i="6"/>
  <c r="Q548" i="6"/>
  <c r="P548" i="6"/>
  <c r="O548" i="6"/>
  <c r="N548" i="6"/>
  <c r="Q520" i="6"/>
  <c r="P520" i="6"/>
  <c r="O520" i="6"/>
  <c r="N520" i="6"/>
  <c r="Q519" i="6"/>
  <c r="P519" i="6"/>
  <c r="O519" i="6"/>
  <c r="N519" i="6"/>
  <c r="Q518" i="6"/>
  <c r="P518" i="6"/>
  <c r="O518" i="6"/>
  <c r="N518" i="6"/>
  <c r="Q453" i="6"/>
  <c r="Q452" i="6"/>
  <c r="Q451" i="6"/>
  <c r="P453" i="6"/>
  <c r="P452" i="6"/>
  <c r="P451" i="6"/>
  <c r="O453" i="6"/>
  <c r="O452" i="6"/>
  <c r="O451" i="6"/>
  <c r="N453" i="6"/>
  <c r="N452" i="6"/>
  <c r="N451" i="6"/>
  <c r="Q390" i="6"/>
  <c r="Q389" i="6"/>
  <c r="Q388" i="6"/>
  <c r="P390" i="6"/>
  <c r="P389" i="6"/>
  <c r="P388" i="6"/>
  <c r="O390" i="6"/>
  <c r="O389" i="6"/>
  <c r="O388" i="6"/>
  <c r="N390" i="6"/>
  <c r="N389" i="6"/>
  <c r="N388" i="6"/>
  <c r="Q360" i="6"/>
  <c r="Q359" i="6"/>
  <c r="Q358" i="6"/>
  <c r="P360" i="6"/>
  <c r="P359" i="6"/>
  <c r="P358" i="6"/>
  <c r="O360" i="6"/>
  <c r="O359" i="6"/>
  <c r="O358" i="6"/>
  <c r="N360" i="6"/>
  <c r="N359" i="6"/>
  <c r="N358" i="6"/>
  <c r="Q293" i="6"/>
  <c r="Q292" i="6"/>
  <c r="Q291" i="6"/>
  <c r="P293" i="6"/>
  <c r="P292" i="6"/>
  <c r="P291" i="6"/>
  <c r="O293" i="6"/>
  <c r="O292" i="6"/>
  <c r="O291" i="6"/>
  <c r="N293" i="6"/>
  <c r="N292" i="6"/>
  <c r="N291" i="6"/>
  <c r="I139" i="6"/>
  <c r="Z60" i="8" l="1"/>
  <c r="X60" i="8"/>
  <c r="U60" i="8"/>
  <c r="S60" i="8"/>
  <c r="Z59" i="8"/>
  <c r="X59" i="8"/>
  <c r="U59" i="8"/>
  <c r="S59" i="8"/>
  <c r="P60" i="8"/>
  <c r="N60" i="8"/>
  <c r="K60" i="8"/>
  <c r="I60" i="8"/>
  <c r="F60" i="8"/>
  <c r="D60" i="8"/>
  <c r="P59" i="8"/>
  <c r="N59" i="8"/>
  <c r="K59" i="8"/>
  <c r="I59" i="8"/>
  <c r="F59" i="8"/>
  <c r="D59" i="8"/>
  <c r="Z40" i="8"/>
  <c r="X40" i="8"/>
  <c r="U40" i="8"/>
  <c r="S40" i="8"/>
  <c r="P40" i="8"/>
  <c r="N40" i="8"/>
  <c r="K40" i="8"/>
  <c r="I40" i="8"/>
  <c r="F40" i="8"/>
  <c r="Z39" i="8"/>
  <c r="X39" i="8"/>
  <c r="U39" i="8"/>
  <c r="S39" i="8"/>
  <c r="P39" i="8"/>
  <c r="N39" i="8"/>
  <c r="K39" i="8"/>
  <c r="I39" i="8"/>
  <c r="F39" i="8"/>
  <c r="D39" i="8"/>
  <c r="H101" i="7"/>
  <c r="H96" i="7"/>
  <c r="H95" i="7"/>
  <c r="H94" i="7"/>
  <c r="H93" i="7"/>
  <c r="H92" i="7"/>
  <c r="H91" i="7"/>
  <c r="H90" i="7"/>
  <c r="H86" i="7"/>
  <c r="H83" i="7"/>
  <c r="H82" i="7"/>
  <c r="H81" i="7"/>
  <c r="H80" i="7"/>
  <c r="H79" i="7"/>
  <c r="H78" i="7"/>
  <c r="H74" i="7"/>
  <c r="H73" i="7"/>
  <c r="H72" i="7"/>
  <c r="H71" i="7"/>
  <c r="H68" i="7"/>
  <c r="H67" i="7"/>
  <c r="H64" i="7"/>
  <c r="H63" i="7"/>
  <c r="H62" i="7"/>
  <c r="H61" i="7"/>
  <c r="H60" i="7"/>
  <c r="H54" i="7"/>
  <c r="H52" i="7"/>
  <c r="H51" i="7"/>
  <c r="H50" i="7"/>
  <c r="H44" i="7"/>
  <c r="H41" i="7"/>
  <c r="H40" i="7"/>
  <c r="H39" i="7"/>
  <c r="H38" i="7"/>
  <c r="H37" i="7"/>
  <c r="H36" i="7"/>
  <c r="H35" i="7"/>
  <c r="H33" i="7"/>
  <c r="H32" i="7"/>
  <c r="H31" i="7"/>
  <c r="H30" i="7"/>
  <c r="H29" i="7"/>
  <c r="H28" i="7"/>
  <c r="H27" i="7"/>
  <c r="H24" i="7"/>
  <c r="H23" i="7"/>
  <c r="H22" i="7"/>
  <c r="H21" i="7"/>
  <c r="H20" i="7"/>
  <c r="H19" i="7"/>
  <c r="H15" i="7"/>
  <c r="H14" i="7"/>
  <c r="H13" i="7"/>
  <c r="H12" i="7"/>
  <c r="H11" i="7"/>
  <c r="H10" i="7"/>
  <c r="H9" i="7"/>
  <c r="H8" i="7"/>
  <c r="H7" i="7"/>
  <c r="H6" i="7"/>
  <c r="H5" i="7"/>
  <c r="H4" i="7"/>
  <c r="I154" i="6"/>
  <c r="I150" i="6"/>
  <c r="I149" i="6"/>
  <c r="I148" i="6"/>
  <c r="I147" i="6"/>
  <c r="I146" i="6"/>
  <c r="I145" i="6"/>
  <c r="I144" i="6"/>
  <c r="I142" i="6"/>
  <c r="I141" i="6"/>
  <c r="I140" i="6"/>
  <c r="I138" i="6"/>
  <c r="I137" i="6"/>
  <c r="I136" i="6"/>
  <c r="I134" i="6"/>
  <c r="I133" i="6"/>
  <c r="I132" i="6"/>
  <c r="I131" i="6"/>
  <c r="I130" i="6"/>
  <c r="I129" i="6"/>
  <c r="I128" i="6"/>
  <c r="I127" i="6"/>
  <c r="I123" i="6"/>
  <c r="I120" i="6"/>
  <c r="I119" i="6"/>
  <c r="I118" i="6"/>
  <c r="I117" i="6"/>
  <c r="I116" i="6"/>
  <c r="I115" i="6"/>
  <c r="I114" i="6"/>
  <c r="I113" i="6"/>
  <c r="I112" i="6"/>
  <c r="I108" i="6"/>
  <c r="I105" i="6"/>
  <c r="I104" i="6"/>
  <c r="I103" i="6"/>
  <c r="I100" i="6"/>
  <c r="I99" i="6"/>
  <c r="I98" i="6"/>
  <c r="I97" i="6"/>
  <c r="I95" i="6"/>
  <c r="I94" i="6"/>
  <c r="I93" i="6"/>
  <c r="I92" i="6"/>
  <c r="I89" i="6"/>
  <c r="I88" i="6"/>
  <c r="I87" i="6"/>
  <c r="I86" i="6"/>
  <c r="I85" i="6"/>
  <c r="I84" i="6"/>
  <c r="I83" i="6"/>
  <c r="I82" i="6"/>
  <c r="I81" i="6"/>
  <c r="I79" i="6"/>
  <c r="I78" i="6"/>
  <c r="I77" i="6"/>
  <c r="I76" i="6"/>
  <c r="I75" i="6"/>
  <c r="I69" i="6"/>
  <c r="I67" i="6"/>
  <c r="I66" i="6"/>
  <c r="I65" i="6"/>
  <c r="I59" i="6"/>
  <c r="I57" i="6"/>
  <c r="I56" i="6"/>
  <c r="I55" i="6"/>
  <c r="I49" i="6"/>
  <c r="I46" i="6"/>
  <c r="I45" i="6"/>
  <c r="I44" i="6"/>
  <c r="I43" i="6"/>
  <c r="I42" i="6"/>
  <c r="I40" i="6"/>
  <c r="I39" i="6"/>
  <c r="I38" i="6"/>
  <c r="I37" i="6"/>
  <c r="I36" i="6"/>
  <c r="I35" i="6"/>
  <c r="I34" i="6"/>
  <c r="I32" i="6"/>
  <c r="I31" i="6"/>
  <c r="I30" i="6"/>
  <c r="I29" i="6"/>
  <c r="I28" i="6"/>
  <c r="I27" i="6"/>
  <c r="I25" i="6"/>
  <c r="I24" i="6"/>
  <c r="I23" i="6"/>
  <c r="I22" i="6"/>
  <c r="I21" i="6"/>
  <c r="I20" i="6"/>
  <c r="I19" i="6"/>
  <c r="I18" i="6"/>
  <c r="I15" i="6"/>
  <c r="I14" i="6"/>
  <c r="I13" i="6"/>
  <c r="I12" i="6"/>
  <c r="I11" i="6"/>
  <c r="I10" i="6"/>
  <c r="I9" i="6"/>
  <c r="I8" i="6"/>
  <c r="I7" i="6"/>
  <c r="I6" i="6"/>
  <c r="I5" i="6"/>
  <c r="I4" i="6"/>
  <c r="H60" i="4"/>
  <c r="H59" i="4"/>
  <c r="H58" i="4"/>
  <c r="H57" i="4"/>
  <c r="H29" i="5"/>
  <c r="H28" i="5"/>
  <c r="H27" i="5"/>
  <c r="H25" i="5"/>
  <c r="H24" i="5"/>
  <c r="H23" i="5"/>
  <c r="H22" i="5"/>
  <c r="H20" i="5"/>
  <c r="H215" i="5"/>
  <c r="H214" i="5"/>
  <c r="H213" i="5"/>
  <c r="H212" i="5"/>
  <c r="H211" i="5"/>
  <c r="H209" i="5"/>
  <c r="H208" i="5"/>
  <c r="H207" i="5"/>
  <c r="H206" i="5"/>
  <c r="H204" i="5"/>
  <c r="H203" i="5"/>
  <c r="H198" i="5"/>
  <c r="H197" i="5"/>
  <c r="H196" i="5"/>
  <c r="H195" i="5"/>
  <c r="H194" i="5"/>
  <c r="H186" i="5"/>
  <c r="H185" i="5"/>
  <c r="H184" i="5"/>
  <c r="H180" i="5"/>
  <c r="H179" i="5"/>
  <c r="H178" i="5"/>
  <c r="H177" i="5"/>
  <c r="H176" i="5"/>
  <c r="H175" i="5"/>
  <c r="H174" i="5"/>
  <c r="H173" i="5"/>
  <c r="H172" i="5"/>
  <c r="H170" i="5"/>
  <c r="H169" i="5"/>
  <c r="H167" i="5"/>
  <c r="H165" i="5"/>
  <c r="H164" i="5"/>
  <c r="H163" i="5"/>
  <c r="H162" i="5"/>
  <c r="H151" i="5"/>
  <c r="H150" i="5"/>
  <c r="H135" i="5"/>
  <c r="H134" i="5"/>
  <c r="H133" i="5"/>
  <c r="H132" i="5"/>
  <c r="H130" i="5"/>
  <c r="H129" i="5"/>
  <c r="H128" i="5"/>
  <c r="H127" i="5"/>
  <c r="H126" i="5"/>
  <c r="H125" i="5"/>
  <c r="H123" i="5"/>
  <c r="H122" i="5"/>
  <c r="H121" i="5"/>
  <c r="H120" i="5"/>
  <c r="H119" i="5"/>
  <c r="H116" i="5"/>
  <c r="H110" i="5"/>
  <c r="H109" i="5"/>
  <c r="H107" i="5"/>
  <c r="H106" i="5"/>
  <c r="H105" i="5"/>
  <c r="H104" i="5"/>
  <c r="H102" i="5"/>
  <c r="H100" i="5"/>
  <c r="H99" i="5"/>
  <c r="H98" i="5"/>
  <c r="H97" i="5"/>
  <c r="H96" i="5"/>
  <c r="H92" i="5"/>
  <c r="H91" i="5"/>
  <c r="H88" i="5"/>
  <c r="H87" i="5"/>
  <c r="H86" i="5"/>
  <c r="H85" i="5"/>
  <c r="H79" i="5"/>
  <c r="H78" i="5"/>
  <c r="H68" i="5"/>
  <c r="H67" i="5"/>
  <c r="H66" i="5"/>
  <c r="H65" i="5"/>
  <c r="H62" i="5"/>
  <c r="H61" i="5"/>
  <c r="H54" i="5"/>
  <c r="H53" i="5"/>
  <c r="H51" i="5"/>
  <c r="H50" i="5"/>
  <c r="H49" i="5"/>
  <c r="H45" i="5"/>
  <c r="H44" i="5"/>
  <c r="H42" i="5"/>
  <c r="H41" i="5"/>
  <c r="H40" i="5"/>
  <c r="H39" i="5"/>
  <c r="H19" i="5"/>
  <c r="H18" i="5"/>
  <c r="H17" i="5"/>
  <c r="H14" i="5"/>
  <c r="H13" i="5"/>
  <c r="H12" i="5"/>
  <c r="H6" i="5"/>
  <c r="H5" i="5"/>
  <c r="H4" i="5"/>
  <c r="H167" i="4"/>
  <c r="H166" i="4"/>
  <c r="H165" i="4"/>
  <c r="H164" i="4"/>
  <c r="H163" i="4"/>
  <c r="H161" i="4"/>
  <c r="H160" i="4"/>
  <c r="H159" i="4"/>
  <c r="H158" i="4"/>
  <c r="H156" i="4"/>
  <c r="H155" i="4"/>
  <c r="H154" i="4"/>
  <c r="H148" i="4"/>
  <c r="H147" i="4"/>
  <c r="H146" i="4"/>
  <c r="H145" i="4"/>
  <c r="H144" i="4"/>
  <c r="H141" i="4"/>
  <c r="H140" i="4"/>
  <c r="H139" i="4"/>
  <c r="H135" i="4"/>
  <c r="H134" i="4"/>
  <c r="H133" i="4"/>
  <c r="H132" i="4"/>
  <c r="H131" i="4"/>
  <c r="H130" i="4"/>
  <c r="H129" i="4"/>
  <c r="H128" i="4"/>
  <c r="H127" i="4"/>
  <c r="H125" i="4"/>
  <c r="H124" i="4"/>
  <c r="H122" i="4"/>
  <c r="H120" i="4"/>
  <c r="H119" i="4"/>
  <c r="H118" i="4"/>
  <c r="H117" i="4"/>
  <c r="H110" i="4"/>
  <c r="H109" i="4"/>
  <c r="H103" i="4"/>
  <c r="H102" i="4"/>
  <c r="H101" i="4"/>
  <c r="H100" i="4"/>
  <c r="H97" i="4"/>
  <c r="H96" i="4"/>
  <c r="H95" i="4"/>
  <c r="H94" i="4"/>
  <c r="H93" i="4"/>
  <c r="H90" i="4"/>
  <c r="H89" i="4"/>
  <c r="H88" i="4"/>
  <c r="H87" i="4"/>
  <c r="H86" i="4"/>
  <c r="H84" i="4"/>
  <c r="H80" i="4"/>
  <c r="H79" i="4"/>
  <c r="H77" i="4"/>
  <c r="H76" i="4"/>
  <c r="H75" i="4"/>
  <c r="H74" i="4"/>
  <c r="H72" i="4"/>
  <c r="H70" i="4"/>
  <c r="H69" i="4"/>
  <c r="H68" i="4"/>
  <c r="H67" i="4"/>
  <c r="H66" i="4"/>
  <c r="H64" i="4"/>
  <c r="H63" i="4"/>
  <c r="H62" i="4"/>
  <c r="H52" i="4"/>
  <c r="H51" i="4"/>
  <c r="H46" i="4"/>
  <c r="H45" i="4"/>
  <c r="H44" i="4"/>
  <c r="H43" i="4"/>
  <c r="H39" i="4"/>
  <c r="H38" i="4"/>
  <c r="H34" i="4"/>
  <c r="H33" i="4"/>
  <c r="H31" i="4"/>
  <c r="H30" i="4"/>
  <c r="H29" i="4"/>
  <c r="H25" i="4"/>
  <c r="H24" i="4"/>
  <c r="H22" i="4"/>
  <c r="H21" i="4"/>
  <c r="H20" i="4"/>
  <c r="H19" i="4"/>
  <c r="H15" i="4"/>
  <c r="H14" i="4"/>
  <c r="H13" i="4"/>
  <c r="H12" i="4"/>
  <c r="H10" i="4"/>
  <c r="H9" i="4"/>
  <c r="H8" i="4"/>
  <c r="H6" i="4"/>
  <c r="H5" i="4"/>
  <c r="H4" i="4"/>
</calcChain>
</file>

<file path=xl/sharedStrings.xml><?xml version="1.0" encoding="utf-8"?>
<sst xmlns="http://schemas.openxmlformats.org/spreadsheetml/2006/main" count="2893" uniqueCount="255">
  <si>
    <t>Date</t>
  </si>
  <si>
    <t>Strand</t>
  </si>
  <si>
    <t>Unit</t>
  </si>
  <si>
    <t>CV</t>
  </si>
  <si>
    <t>Latency</t>
  </si>
  <si>
    <t>Distance</t>
  </si>
  <si>
    <t>Root</t>
  </si>
  <si>
    <t>Anodic (+ve)</t>
  </si>
  <si>
    <t>Cathodic (-ve)</t>
  </si>
  <si>
    <t>Receptive Field</t>
  </si>
  <si>
    <t>mins on</t>
  </si>
  <si>
    <t>Foot Stim</t>
  </si>
  <si>
    <t>mA</t>
  </si>
  <si>
    <t>msec</t>
  </si>
  <si>
    <t>Hz</t>
  </si>
  <si>
    <t>L5</t>
  </si>
  <si>
    <t>Toe 3</t>
  </si>
  <si>
    <t>(msec)</t>
  </si>
  <si>
    <t>(mm)</t>
  </si>
  <si>
    <t>(m/sec)</t>
  </si>
  <si>
    <t>Time</t>
  </si>
  <si>
    <t>Y</t>
  </si>
  <si>
    <t>N</t>
  </si>
  <si>
    <t>Block</t>
  </si>
  <si>
    <t>Recovery</t>
  </si>
  <si>
    <t>Staircase: Block threshold (uA)</t>
  </si>
  <si>
    <t>15.14</t>
  </si>
  <si>
    <t>Lat pads</t>
  </si>
  <si>
    <t>15.41</t>
  </si>
  <si>
    <t>time</t>
  </si>
  <si>
    <t>16.01</t>
  </si>
  <si>
    <t>On</t>
  </si>
  <si>
    <t>Off</t>
  </si>
  <si>
    <t>Instant</t>
  </si>
  <si>
    <t>Breakthrough at XO</t>
  </si>
  <si>
    <t>&gt;20</t>
  </si>
  <si>
    <t>14.18</t>
  </si>
  <si>
    <t>14.48</t>
  </si>
  <si>
    <t>Toe 4</t>
  </si>
  <si>
    <t>None</t>
  </si>
  <si>
    <t>16.10</t>
  </si>
  <si>
    <t>Toes 3,4</t>
  </si>
  <si>
    <t>1-5</t>
  </si>
  <si>
    <t>No recovery</t>
  </si>
  <si>
    <t>14.36</t>
  </si>
  <si>
    <t>Toes 4-5</t>
  </si>
  <si>
    <t>14.49.30</t>
  </si>
  <si>
    <t>15.15</t>
  </si>
  <si>
    <t>Fibre type</t>
  </si>
  <si>
    <r>
      <t>A</t>
    </r>
    <r>
      <rPr>
        <sz val="12"/>
        <color theme="1"/>
        <rFont val="Symbol"/>
        <charset val="2"/>
      </rPr>
      <t>b</t>
    </r>
  </si>
  <si>
    <r>
      <t>A</t>
    </r>
    <r>
      <rPr>
        <sz val="12"/>
        <color theme="1"/>
        <rFont val="Symbol"/>
        <charset val="2"/>
      </rPr>
      <t>d</t>
    </r>
  </si>
  <si>
    <t>Lost</t>
  </si>
  <si>
    <t>medial thigh</t>
  </si>
  <si>
    <t>1</t>
  </si>
  <si>
    <t>12.43</t>
  </si>
  <si>
    <t>L4</t>
  </si>
  <si>
    <t>instant</t>
  </si>
  <si>
    <t>spindle</t>
  </si>
  <si>
    <t>14.47</t>
  </si>
  <si>
    <t>15.48</t>
  </si>
  <si>
    <t>Toe 3-4</t>
  </si>
  <si>
    <t>heel-ankle</t>
  </si>
  <si>
    <t>5</t>
  </si>
  <si>
    <t>14.15</t>
  </si>
  <si>
    <t>Spindle</t>
  </si>
  <si>
    <t>Toes 2-3</t>
  </si>
  <si>
    <t></t>
  </si>
  <si>
    <t>16.06.5</t>
  </si>
  <si>
    <t>16.08.5</t>
  </si>
  <si>
    <t>16.45.30</t>
  </si>
  <si>
    <t>16.51.45</t>
  </si>
  <si>
    <t>Heel</t>
  </si>
  <si>
    <t>Spindle 1</t>
  </si>
  <si>
    <t>Spindle 2</t>
  </si>
  <si>
    <t>Spontaneous</t>
  </si>
  <si>
    <t>mid-plantar</t>
  </si>
  <si>
    <t>toe 4</t>
  </si>
  <si>
    <t>Toe 5</t>
  </si>
  <si>
    <t>Mean</t>
  </si>
  <si>
    <t>SEM</t>
  </si>
  <si>
    <t>no recovery</t>
  </si>
  <si>
    <t>unverified</t>
  </si>
  <si>
    <t>n</t>
  </si>
  <si>
    <t>Full anodic stair + recovery</t>
  </si>
  <si>
    <t>Full cathodic stair + recovery</t>
  </si>
  <si>
    <t>Units tested with spline AND stair</t>
  </si>
  <si>
    <t>Total units</t>
  </si>
  <si>
    <t>A-beta</t>
  </si>
  <si>
    <t>A-delta</t>
  </si>
  <si>
    <t>C</t>
  </si>
  <si>
    <t>strand</t>
  </si>
  <si>
    <t>current</t>
  </si>
  <si>
    <t>blocked</t>
  </si>
  <si>
    <t>not blocked</t>
  </si>
  <si>
    <t>1A</t>
  </si>
  <si>
    <t>1B</t>
  </si>
  <si>
    <t>Fibre count</t>
  </si>
  <si>
    <t>% blocked</t>
  </si>
  <si>
    <t>Thresholds for block and recovery</t>
  </si>
  <si>
    <t>Not present</t>
  </si>
  <si>
    <t>Not yet present</t>
  </si>
  <si>
    <t>14.37.5</t>
  </si>
  <si>
    <t>14.39.5</t>
  </si>
  <si>
    <t>14.40.5</t>
  </si>
  <si>
    <t>14.41.5</t>
  </si>
  <si>
    <t>600-1000</t>
  </si>
  <si>
    <t>Grand Total</t>
  </si>
  <si>
    <t xml:space="preserve">spindle </t>
  </si>
  <si>
    <t>Spontaneous (unclassified)</t>
  </si>
  <si>
    <t>Base toe 1</t>
  </si>
  <si>
    <t>Not tested</t>
  </si>
  <si>
    <t>Stim</t>
  </si>
  <si>
    <t>0.5</t>
  </si>
  <si>
    <t>Not blocked</t>
  </si>
  <si>
    <t>16.26</t>
  </si>
  <si>
    <t>17.02</t>
  </si>
  <si>
    <t>15.36</t>
  </si>
  <si>
    <t>17.06</t>
  </si>
  <si>
    <t>13.50</t>
  </si>
  <si>
    <t>Lateral edge of paw</t>
  </si>
  <si>
    <t>600-1200</t>
  </si>
  <si>
    <t>600-800</t>
  </si>
  <si>
    <t>400-200</t>
  </si>
  <si>
    <t>800-200</t>
  </si>
  <si>
    <t>800-0</t>
  </si>
  <si>
    <t>Not Blocked</t>
  </si>
  <si>
    <t>No longer present</t>
  </si>
  <si>
    <t>Mid-plantar</t>
  </si>
  <si>
    <t>200-0</t>
  </si>
  <si>
    <t>16.35</t>
  </si>
  <si>
    <t>15.35</t>
  </si>
  <si>
    <t>2nd Toe</t>
  </si>
  <si>
    <t>16.49</t>
  </si>
  <si>
    <t>4th toe pad</t>
  </si>
  <si>
    <t>15.02</t>
  </si>
  <si>
    <t>Sural stim</t>
  </si>
  <si>
    <t>400-600</t>
  </si>
  <si>
    <t>600-200*</t>
  </si>
  <si>
    <t>17.32</t>
  </si>
  <si>
    <t>16.56</t>
  </si>
  <si>
    <t>Blocked?</t>
  </si>
  <si>
    <r>
      <t>A</t>
    </r>
    <r>
      <rPr>
        <sz val="12"/>
        <color theme="2" tint="-9.9978637043366805E-2"/>
        <rFont val="Symbol"/>
        <charset val="2"/>
      </rPr>
      <t>d</t>
    </r>
  </si>
  <si>
    <t>15.49.30</t>
  </si>
  <si>
    <t>13.40</t>
  </si>
  <si>
    <t>5 blocked</t>
  </si>
  <si>
    <t xml:space="preserve">4 blocked </t>
  </si>
  <si>
    <t xml:space="preserve">2 not blocked </t>
  </si>
  <si>
    <t>3 not blocked</t>
  </si>
  <si>
    <t>Inconclusive</t>
  </si>
  <si>
    <t>Present at 1min post</t>
  </si>
  <si>
    <t>15.55</t>
  </si>
  <si>
    <t>immediate</t>
  </si>
  <si>
    <t>16.53</t>
  </si>
  <si>
    <t>Immediate</t>
  </si>
  <si>
    <t>Does not recover</t>
  </si>
  <si>
    <t>18.04</t>
  </si>
  <si>
    <t>17.33</t>
  </si>
  <si>
    <t>10sec</t>
  </si>
  <si>
    <t>(uA)</t>
  </si>
  <si>
    <t>3</t>
  </si>
  <si>
    <t>4</t>
  </si>
  <si>
    <t>2</t>
  </si>
  <si>
    <t>Type</t>
  </si>
  <si>
    <t>spontaneous</t>
  </si>
  <si>
    <t>10</t>
  </si>
  <si>
    <t>11</t>
  </si>
  <si>
    <t>6</t>
  </si>
  <si>
    <t>7</t>
  </si>
  <si>
    <r>
      <t>A</t>
    </r>
    <r>
      <rPr>
        <b/>
        <sz val="16"/>
        <color theme="1"/>
        <rFont val="Symbol"/>
        <charset val="2"/>
      </rPr>
      <t>b</t>
    </r>
    <r>
      <rPr>
        <b/>
        <sz val="16"/>
        <color theme="1"/>
        <rFont val="Calibri"/>
        <family val="2"/>
        <scheme val="minor"/>
      </rPr>
      <t xml:space="preserve"> units only</t>
    </r>
  </si>
  <si>
    <r>
      <t>A</t>
    </r>
    <r>
      <rPr>
        <b/>
        <sz val="16"/>
        <color theme="1"/>
        <rFont val="Symbol"/>
        <charset val="2"/>
      </rPr>
      <t>d</t>
    </r>
    <r>
      <rPr>
        <b/>
        <sz val="16"/>
        <color theme="1"/>
        <rFont val="Calibri"/>
        <family val="2"/>
        <scheme val="minor"/>
      </rPr>
      <t xml:space="preserve"> units only</t>
    </r>
  </si>
  <si>
    <t>C units only</t>
  </si>
  <si>
    <t>All Units</t>
  </si>
  <si>
    <t>Grand Totals</t>
  </si>
  <si>
    <t>Blocked</t>
  </si>
  <si>
    <t>62*</t>
  </si>
  <si>
    <t>A-beta blocked</t>
  </si>
  <si>
    <t>A-beta not blocked</t>
  </si>
  <si>
    <t>A-delta blocked</t>
  </si>
  <si>
    <t>A-delta not blocked</t>
  </si>
  <si>
    <t>C blocked</t>
  </si>
  <si>
    <t>C-not blocked</t>
  </si>
  <si>
    <t>Spindle blocked</t>
  </si>
  <si>
    <t>Units</t>
  </si>
  <si>
    <t>Total</t>
  </si>
  <si>
    <t>Other spontaneous blocked</t>
  </si>
  <si>
    <t>Grand total units recorded</t>
  </si>
  <si>
    <t>Spindle afferents</t>
  </si>
  <si>
    <t>% of category</t>
  </si>
  <si>
    <t xml:space="preserve">A-beta </t>
  </si>
  <si>
    <t>A-beta fibres</t>
  </si>
  <si>
    <t>A-delta fibres</t>
  </si>
  <si>
    <t>C fibres</t>
  </si>
  <si>
    <t>(spontaneous)</t>
  </si>
  <si>
    <t xml:space="preserve">Other fibres </t>
  </si>
  <si>
    <t>Not blocked either phase</t>
  </si>
  <si>
    <t>% blocked BOTH phases</t>
  </si>
  <si>
    <t>Stair test only</t>
  </si>
  <si>
    <t>Unclear*</t>
  </si>
  <si>
    <t>Y (partial)</t>
  </si>
  <si>
    <t>35sec</t>
  </si>
  <si>
    <t>16.27.5</t>
  </si>
  <si>
    <t>n (total units tested)</t>
  </si>
  <si>
    <t>n (units blocked)</t>
  </si>
  <si>
    <t>17.05</t>
  </si>
  <si>
    <t>22</t>
  </si>
  <si>
    <t>41</t>
  </si>
  <si>
    <t>108</t>
  </si>
  <si>
    <t>Anodic</t>
  </si>
  <si>
    <t>Cathodic</t>
  </si>
  <si>
    <t>9</t>
  </si>
  <si>
    <r>
      <t>A</t>
    </r>
    <r>
      <rPr>
        <b/>
        <sz val="16"/>
        <color theme="1"/>
        <rFont val="Symbol"/>
        <charset val="2"/>
      </rPr>
      <t>b</t>
    </r>
    <r>
      <rPr>
        <b/>
        <sz val="16"/>
        <color theme="1"/>
        <rFont val="Calibri"/>
        <family val="2"/>
        <scheme val="minor"/>
      </rPr>
      <t xml:space="preserve"> units </t>
    </r>
  </si>
  <si>
    <r>
      <t>A</t>
    </r>
    <r>
      <rPr>
        <b/>
        <sz val="16"/>
        <color theme="1"/>
        <rFont val="Symbol"/>
        <charset val="2"/>
      </rPr>
      <t>d</t>
    </r>
    <r>
      <rPr>
        <b/>
        <sz val="16"/>
        <color theme="1"/>
        <rFont val="Calibri"/>
        <family val="2"/>
        <scheme val="minor"/>
      </rPr>
      <t xml:space="preserve"> units</t>
    </r>
  </si>
  <si>
    <t xml:space="preserve">C units </t>
  </si>
  <si>
    <t>Spindle units</t>
  </si>
  <si>
    <t>Current</t>
  </si>
  <si>
    <t>Anodal</t>
  </si>
  <si>
    <t>Cathodal</t>
  </si>
  <si>
    <t>Average Anodal/Cathodal block</t>
  </si>
  <si>
    <t>Average Anodal/Cathodal recovery</t>
  </si>
  <si>
    <t>12sec</t>
  </si>
  <si>
    <t>14 sec</t>
  </si>
  <si>
    <t>Time to recovery</t>
  </si>
  <si>
    <t>Time to full block</t>
  </si>
  <si>
    <t>(mins)</t>
  </si>
  <si>
    <t>Time on</t>
  </si>
  <si>
    <t>Not achieved</t>
  </si>
  <si>
    <r>
      <t>A</t>
    </r>
    <r>
      <rPr>
        <sz val="14"/>
        <color theme="1"/>
        <rFont val="Symbol"/>
        <charset val="2"/>
      </rPr>
      <t>b</t>
    </r>
  </si>
  <si>
    <r>
      <t>A</t>
    </r>
    <r>
      <rPr>
        <sz val="14"/>
        <color theme="1"/>
        <rFont val="Symbol"/>
        <charset val="2"/>
      </rPr>
      <t>d</t>
    </r>
  </si>
  <si>
    <t>Fibre Type</t>
  </si>
  <si>
    <t>Number tested</t>
  </si>
  <si>
    <t>Block observed</t>
  </si>
  <si>
    <t>Recovery observed</t>
  </si>
  <si>
    <r>
      <t>A</t>
    </r>
    <r>
      <rPr>
        <sz val="12"/>
        <color theme="1"/>
        <rFont val="Symbol"/>
        <charset val="2"/>
      </rPr>
      <t>b</t>
    </r>
    <r>
      <rPr>
        <sz val="12"/>
        <color theme="1"/>
        <rFont val="Calibri"/>
        <family val="2"/>
        <scheme val="minor"/>
      </rPr>
      <t xml:space="preserve"> (n=108)</t>
    </r>
  </si>
  <si>
    <r>
      <t>A</t>
    </r>
    <r>
      <rPr>
        <sz val="12"/>
        <color theme="1"/>
        <rFont val="Symbol"/>
        <charset val="2"/>
      </rPr>
      <t>d</t>
    </r>
    <r>
      <rPr>
        <sz val="12"/>
        <color theme="1"/>
        <rFont val="Calibri"/>
        <family val="2"/>
        <scheme val="minor"/>
      </rPr>
      <t xml:space="preserve"> (n=22)</t>
    </r>
  </si>
  <si>
    <t>C (n=41)</t>
  </si>
  <si>
    <t>Spindle (n=9)</t>
  </si>
  <si>
    <t>Grand total units tested</t>
  </si>
  <si>
    <t>(includes two spontaneous, unclassified</t>
  </si>
  <si>
    <t>2nd Tranche Experiments - A + C fibres recorded</t>
  </si>
  <si>
    <t>First Tranche Experiments -  mainly A-beta fibres recorded</t>
  </si>
  <si>
    <t>Blocked units</t>
  </si>
  <si>
    <t>% all units blocked</t>
  </si>
  <si>
    <t xml:space="preserve">Other </t>
  </si>
  <si>
    <t>(spontaneous blocked)</t>
  </si>
  <si>
    <t>Unclassified spontaneous units</t>
  </si>
  <si>
    <t>Other spontaneous (n=2)</t>
  </si>
  <si>
    <t>Ab</t>
  </si>
  <si>
    <t>Ad</t>
  </si>
  <si>
    <t>ULF test only</t>
  </si>
  <si>
    <t>ULF test</t>
  </si>
  <si>
    <t>cathodal</t>
  </si>
  <si>
    <t>anodal</t>
  </si>
  <si>
    <t>mins</t>
  </si>
  <si>
    <t>3nd Tranche Experiments - mainly A fibres recorded *</t>
  </si>
  <si>
    <t>* For further details of these cells see spreadsheet "Summary Normal + Neuropathic fibres, block and recovery times 07-07-21"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</si>
</sst>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Symbol"/>
      <charset val="2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2" tint="-0.249977111117893"/>
      <name val="Calibri"/>
      <family val="2"/>
      <scheme val="minor"/>
    </font>
    <font>
      <sz val="12"/>
      <color theme="2" tint="-0.249977111117893"/>
      <name val="Calibri"/>
      <family val="2"/>
      <scheme val="minor"/>
    </font>
    <font>
      <sz val="12"/>
      <color theme="2" tint="-9.9978637043366805E-2"/>
      <name val="Calibri"/>
      <family val="2"/>
      <scheme val="minor"/>
    </font>
    <font>
      <sz val="12"/>
      <color theme="2" tint="-9.9978637043366805E-2"/>
      <name val="Symbol"/>
      <charset val="2"/>
    </font>
    <font>
      <sz val="12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Symbol"/>
      <charset val="2"/>
    </font>
    <font>
      <i/>
      <sz val="12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color theme="2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Symbol"/>
      <charset val="2"/>
    </font>
    <font>
      <sz val="14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EFDA"/>
        <bgColor rgb="FF000000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4" fillId="0" borderId="0" xfId="0" applyFont="1" applyAlignment="1"/>
    <xf numFmtId="0" fontId="5" fillId="0" borderId="0" xfId="0" applyFont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3" borderId="2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49" fontId="0" fillId="3" borderId="2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49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49" fontId="0" fillId="3" borderId="7" xfId="0" applyNumberFormat="1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4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4" fontId="1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1" fontId="1" fillId="0" borderId="4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9" fontId="0" fillId="0" borderId="7" xfId="0" applyNumberForma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14" fontId="0" fillId="3" borderId="4" xfId="0" applyNumberForma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0" xfId="0" applyFill="1" applyBorder="1" applyAlignment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14" fontId="7" fillId="0" borderId="4" xfId="0" applyNumberFormat="1" applyFont="1" applyBorder="1" applyAlignment="1">
      <alignment horizontal="center"/>
    </xf>
    <xf numFmtId="14" fontId="7" fillId="0" borderId="13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14" fontId="1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/>
    <xf numFmtId="0" fontId="10" fillId="3" borderId="4" xfId="0" applyFont="1" applyFill="1" applyBorder="1" applyAlignment="1">
      <alignment horizontal="center"/>
    </xf>
    <xf numFmtId="14" fontId="1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/>
    </xf>
    <xf numFmtId="14" fontId="7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49" fontId="0" fillId="0" borderId="4" xfId="0" applyNumberFormat="1" applyBorder="1" applyAlignment="1">
      <alignment horizontal="center"/>
    </xf>
    <xf numFmtId="0" fontId="0" fillId="0" borderId="13" xfId="0" applyFill="1" applyBorder="1" applyAlignment="1">
      <alignment horizontal="center"/>
    </xf>
    <xf numFmtId="14" fontId="0" fillId="0" borderId="13" xfId="0" applyNumberFormat="1" applyBorder="1" applyAlignment="1">
      <alignment horizontal="center"/>
    </xf>
    <xf numFmtId="14" fontId="0" fillId="0" borderId="12" xfId="0" applyNumberFormat="1" applyBorder="1" applyAlignment="1">
      <alignment horizontal="center"/>
    </xf>
    <xf numFmtId="0" fontId="0" fillId="0" borderId="14" xfId="0" applyFill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49" fontId="0" fillId="0" borderId="25" xfId="0" applyNumberFormat="1" applyBorder="1" applyAlignment="1">
      <alignment horizontal="center"/>
    </xf>
    <xf numFmtId="14" fontId="0" fillId="0" borderId="28" xfId="0" applyNumberFormat="1" applyBorder="1" applyAlignment="1">
      <alignment horizontal="center"/>
    </xf>
    <xf numFmtId="49" fontId="0" fillId="0" borderId="28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49" fontId="0" fillId="0" borderId="31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18" xfId="0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14" fontId="1" fillId="3" borderId="4" xfId="0" applyNumberFormat="1" applyFont="1" applyFill="1" applyBorder="1" applyAlignment="1">
      <alignment horizontal="center"/>
    </xf>
    <xf numFmtId="49" fontId="10" fillId="3" borderId="2" xfId="0" applyNumberFormat="1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49" fontId="10" fillId="3" borderId="0" xfId="0" applyNumberFormat="1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2" fontId="10" fillId="3" borderId="0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0" fontId="0" fillId="0" borderId="28" xfId="0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2" borderId="13" xfId="0" applyNumberFormat="1" applyFill="1" applyBorder="1" applyAlignment="1">
      <alignment horizontal="center"/>
    </xf>
    <xf numFmtId="49" fontId="0" fillId="4" borderId="13" xfId="0" applyNumberFormat="1" applyFill="1" applyBorder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5" borderId="5" xfId="0" applyFill="1" applyBorder="1" applyAlignment="1">
      <alignment horizontal="center"/>
    </xf>
    <xf numFmtId="49" fontId="0" fillId="4" borderId="12" xfId="0" applyNumberFormat="1" applyFill="1" applyBorder="1" applyAlignment="1">
      <alignment horizontal="center"/>
    </xf>
    <xf numFmtId="49" fontId="0" fillId="4" borderId="14" xfId="0" applyNumberFormat="1" applyFill="1" applyBorder="1" applyAlignment="1">
      <alignment horizontal="center"/>
    </xf>
    <xf numFmtId="49" fontId="0" fillId="4" borderId="3" xfId="0" applyNumberFormat="1" applyFill="1" applyBorder="1" applyAlignment="1">
      <alignment horizontal="center"/>
    </xf>
    <xf numFmtId="49" fontId="0" fillId="4" borderId="5" xfId="0" applyNumberFormat="1" applyFill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2" borderId="5" xfId="0" applyNumberFormat="1" applyFill="1" applyBorder="1" applyAlignment="1">
      <alignment horizontal="center"/>
    </xf>
    <xf numFmtId="49" fontId="0" fillId="4" borderId="8" xfId="0" applyNumberFormat="1" applyFill="1" applyBorder="1" applyAlignment="1">
      <alignment horizontal="center"/>
    </xf>
    <xf numFmtId="14" fontId="0" fillId="0" borderId="13" xfId="0" applyNumberFormat="1" applyFill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4" fontId="1" fillId="0" borderId="13" xfId="0" applyNumberFormat="1" applyFont="1" applyFill="1" applyBorder="1" applyAlignment="1">
      <alignment horizontal="center"/>
    </xf>
    <xf numFmtId="14" fontId="1" fillId="0" borderId="14" xfId="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49" fontId="0" fillId="0" borderId="29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2" xfId="0" applyFill="1" applyBorder="1" applyAlignment="1">
      <alignment horizontal="center"/>
    </xf>
    <xf numFmtId="14" fontId="1" fillId="0" borderId="4" xfId="0" applyNumberFormat="1" applyFont="1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49" fontId="0" fillId="2" borderId="12" xfId="0" applyNumberForma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49" fontId="0" fillId="4" borderId="4" xfId="0" applyNumberFormat="1" applyFill="1" applyBorder="1" applyAlignment="1">
      <alignment horizontal="center"/>
    </xf>
    <xf numFmtId="49" fontId="0" fillId="0" borderId="30" xfId="0" applyNumberFormat="1" applyBorder="1" applyAlignment="1">
      <alignment horizontal="center"/>
    </xf>
    <xf numFmtId="49" fontId="0" fillId="4" borderId="6" xfId="0" applyNumberFormat="1" applyFill="1" applyBorder="1" applyAlignment="1">
      <alignment horizontal="center"/>
    </xf>
    <xf numFmtId="49" fontId="0" fillId="0" borderId="17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13" fillId="6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4" fontId="1" fillId="0" borderId="6" xfId="0" applyNumberFormat="1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4" fontId="1" fillId="0" borderId="33" xfId="0" applyNumberFormat="1" applyFont="1" applyBorder="1" applyAlignment="1">
      <alignment horizontal="center"/>
    </xf>
    <xf numFmtId="14" fontId="1" fillId="0" borderId="31" xfId="0" applyNumberFormat="1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14" fontId="1" fillId="0" borderId="31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8" fillId="0" borderId="0" xfId="0" applyFont="1" applyFill="1" applyBorder="1" applyAlignment="1"/>
    <xf numFmtId="0" fontId="0" fillId="0" borderId="0" xfId="0" applyBorder="1"/>
    <xf numFmtId="0" fontId="1" fillId="0" borderId="3" xfId="0" applyFont="1" applyBorder="1"/>
    <xf numFmtId="0" fontId="1" fillId="0" borderId="0" xfId="0" applyFont="1" applyBorder="1"/>
    <xf numFmtId="0" fontId="1" fillId="0" borderId="5" xfId="0" applyFont="1" applyBorder="1"/>
    <xf numFmtId="0" fontId="1" fillId="0" borderId="2" xfId="0" applyFont="1" applyBorder="1" applyAlignment="1">
      <alignment horizontal="right"/>
    </xf>
    <xf numFmtId="1" fontId="1" fillId="0" borderId="12" xfId="0" applyNumberFormat="1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7" fillId="0" borderId="0" xfId="0" applyFont="1"/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8" xfId="0" applyFont="1" applyFill="1" applyBorder="1" applyAlignment="1">
      <alignment horizontal="center"/>
    </xf>
    <xf numFmtId="0" fontId="0" fillId="0" borderId="12" xfId="0" applyBorder="1"/>
    <xf numFmtId="0" fontId="1" fillId="0" borderId="12" xfId="0" applyFont="1" applyBorder="1"/>
    <xf numFmtId="0" fontId="1" fillId="0" borderId="14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0" fillId="0" borderId="0" xfId="0" applyFont="1"/>
    <xf numFmtId="0" fontId="0" fillId="0" borderId="3" xfId="0" applyBorder="1"/>
    <xf numFmtId="0" fontId="0" fillId="0" borderId="3" xfId="0" applyFont="1" applyBorder="1"/>
    <xf numFmtId="0" fontId="0" fillId="0" borderId="8" xfId="0" applyFont="1" applyBorder="1"/>
    <xf numFmtId="0" fontId="1" fillId="0" borderId="13" xfId="0" applyFont="1" applyBorder="1"/>
    <xf numFmtId="0" fontId="0" fillId="0" borderId="18" xfId="0" applyBorder="1"/>
    <xf numFmtId="0" fontId="0" fillId="0" borderId="17" xfId="0" applyBorder="1"/>
    <xf numFmtId="0" fontId="0" fillId="0" borderId="0" xfId="0" applyFill="1"/>
    <xf numFmtId="0" fontId="2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1" fontId="2" fillId="0" borderId="14" xfId="0" applyNumberFormat="1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10" fillId="0" borderId="0" xfId="0" applyFont="1" applyFill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0" fillId="0" borderId="0" xfId="0" applyFill="1" applyBorder="1"/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1" fontId="1" fillId="0" borderId="6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49" fontId="0" fillId="0" borderId="18" xfId="0" applyNumberForma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49" fontId="0" fillId="0" borderId="13" xfId="0" applyNumberFormat="1" applyFill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4" fontId="0" fillId="0" borderId="30" xfId="0" applyNumberFormat="1" applyBorder="1" applyAlignment="1">
      <alignment horizontal="center"/>
    </xf>
    <xf numFmtId="49" fontId="0" fillId="0" borderId="34" xfId="0" applyNumberFormat="1" applyBorder="1" applyAlignment="1">
      <alignment horizontal="center"/>
    </xf>
    <xf numFmtId="0" fontId="1" fillId="0" borderId="0" xfId="0" applyFont="1" applyBorder="1" applyAlignment="1">
      <alignment vertical="center"/>
    </xf>
    <xf numFmtId="164" fontId="2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164" fontId="4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49" fontId="19" fillId="0" borderId="0" xfId="0" applyNumberFormat="1" applyFont="1" applyAlignment="1">
      <alignment horizontal="center"/>
    </xf>
    <xf numFmtId="164" fontId="19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14" fontId="19" fillId="0" borderId="1" xfId="0" applyNumberFormat="1" applyFont="1" applyBorder="1" applyAlignment="1">
      <alignment horizontal="center"/>
    </xf>
    <xf numFmtId="49" fontId="19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64" fontId="19" fillId="0" borderId="2" xfId="0" applyNumberFormat="1" applyFont="1" applyBorder="1" applyAlignment="1">
      <alignment horizontal="center"/>
    </xf>
    <xf numFmtId="2" fontId="19" fillId="0" borderId="2" xfId="0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49" fontId="19" fillId="0" borderId="0" xfId="0" applyNumberFormat="1" applyFont="1" applyBorder="1" applyAlignment="1">
      <alignment horizontal="center"/>
    </xf>
    <xf numFmtId="164" fontId="19" fillId="0" borderId="0" xfId="0" applyNumberFormat="1" applyFont="1" applyBorder="1" applyAlignment="1">
      <alignment horizontal="center"/>
    </xf>
    <xf numFmtId="2" fontId="19" fillId="0" borderId="0" xfId="0" applyNumberFormat="1" applyFont="1" applyBorder="1" applyAlignment="1">
      <alignment horizontal="center"/>
    </xf>
    <xf numFmtId="164" fontId="19" fillId="2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6" xfId="0" applyFont="1" applyBorder="1" applyAlignment="1">
      <alignment horizontal="center"/>
    </xf>
    <xf numFmtId="49" fontId="19" fillId="0" borderId="7" xfId="0" applyNumberFormat="1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164" fontId="19" fillId="0" borderId="7" xfId="0" applyNumberFormat="1" applyFont="1" applyBorder="1" applyAlignment="1">
      <alignment horizontal="center"/>
    </xf>
    <xf numFmtId="2" fontId="19" fillId="0" borderId="7" xfId="0" applyNumberFormat="1" applyFont="1" applyBorder="1" applyAlignment="1">
      <alignment horizontal="center"/>
    </xf>
    <xf numFmtId="49" fontId="19" fillId="0" borderId="0" xfId="0" applyNumberFormat="1" applyFont="1" applyFill="1" applyBorder="1" applyAlignment="1">
      <alignment horizontal="center"/>
    </xf>
    <xf numFmtId="164" fontId="19" fillId="0" borderId="0" xfId="0" applyNumberFormat="1" applyFont="1" applyFill="1" applyBorder="1" applyAlignment="1">
      <alignment horizontal="center"/>
    </xf>
    <xf numFmtId="2" fontId="19" fillId="0" borderId="0" xfId="0" applyNumberFormat="1" applyFont="1" applyFill="1" applyBorder="1" applyAlignment="1">
      <alignment horizontal="center"/>
    </xf>
    <xf numFmtId="0" fontId="19" fillId="3" borderId="4" xfId="0" applyFont="1" applyFill="1" applyBorder="1" applyAlignment="1">
      <alignment horizontal="center"/>
    </xf>
    <xf numFmtId="49" fontId="19" fillId="3" borderId="0" xfId="0" applyNumberFormat="1" applyFont="1" applyFill="1" applyBorder="1" applyAlignment="1">
      <alignment horizontal="center"/>
    </xf>
    <xf numFmtId="0" fontId="19" fillId="3" borderId="0" xfId="0" applyFont="1" applyFill="1" applyBorder="1" applyAlignment="1">
      <alignment horizontal="center"/>
    </xf>
    <xf numFmtId="164" fontId="19" fillId="3" borderId="0" xfId="0" applyNumberFormat="1" applyFont="1" applyFill="1" applyBorder="1" applyAlignment="1">
      <alignment horizontal="center"/>
    </xf>
    <xf numFmtId="2" fontId="19" fillId="3" borderId="0" xfId="0" applyNumberFormat="1" applyFont="1" applyFill="1" applyBorder="1" applyAlignment="1">
      <alignment horizontal="center"/>
    </xf>
    <xf numFmtId="0" fontId="19" fillId="3" borderId="0" xfId="0" applyFont="1" applyFill="1" applyAlignment="1">
      <alignment horizontal="center"/>
    </xf>
    <xf numFmtId="0" fontId="19" fillId="3" borderId="6" xfId="0" applyFont="1" applyFill="1" applyBorder="1" applyAlignment="1">
      <alignment horizontal="center"/>
    </xf>
    <xf numFmtId="49" fontId="19" fillId="3" borderId="7" xfId="0" applyNumberFormat="1" applyFont="1" applyFill="1" applyBorder="1" applyAlignment="1">
      <alignment horizontal="center"/>
    </xf>
    <xf numFmtId="0" fontId="19" fillId="3" borderId="7" xfId="0" applyFont="1" applyFill="1" applyBorder="1" applyAlignment="1">
      <alignment horizontal="center"/>
    </xf>
    <xf numFmtId="164" fontId="19" fillId="3" borderId="7" xfId="0" applyNumberFormat="1" applyFont="1" applyFill="1" applyBorder="1" applyAlignment="1">
      <alignment horizontal="center"/>
    </xf>
    <xf numFmtId="2" fontId="19" fillId="3" borderId="7" xfId="0" applyNumberFormat="1" applyFont="1" applyFill="1" applyBorder="1" applyAlignment="1">
      <alignment horizontal="center"/>
    </xf>
    <xf numFmtId="14" fontId="19" fillId="0" borderId="1" xfId="0" applyNumberFormat="1" applyFont="1" applyFill="1" applyBorder="1" applyAlignment="1">
      <alignment horizontal="center"/>
    </xf>
    <xf numFmtId="49" fontId="19" fillId="0" borderId="2" xfId="0" applyNumberFormat="1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164" fontId="19" fillId="0" borderId="2" xfId="0" applyNumberFormat="1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2" fontId="19" fillId="0" borderId="2" xfId="0" applyNumberFormat="1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6" xfId="0" applyFont="1" applyFill="1" applyBorder="1" applyAlignment="1">
      <alignment horizontal="center"/>
    </xf>
    <xf numFmtId="49" fontId="19" fillId="0" borderId="7" xfId="0" applyNumberFormat="1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164" fontId="19" fillId="0" borderId="7" xfId="0" applyNumberFormat="1" applyFont="1" applyFill="1" applyBorder="1" applyAlignment="1">
      <alignment horizontal="center"/>
    </xf>
    <xf numFmtId="2" fontId="19" fillId="0" borderId="7" xfId="0" applyNumberFormat="1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14" fontId="19" fillId="3" borderId="1" xfId="0" applyNumberFormat="1" applyFont="1" applyFill="1" applyBorder="1" applyAlignment="1">
      <alignment horizontal="center"/>
    </xf>
    <xf numFmtId="49" fontId="19" fillId="3" borderId="2" xfId="0" applyNumberFormat="1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/>
    </xf>
    <xf numFmtId="164" fontId="19" fillId="3" borderId="2" xfId="0" applyNumberFormat="1" applyFont="1" applyFill="1" applyBorder="1" applyAlignment="1">
      <alignment horizontal="center"/>
    </xf>
    <xf numFmtId="2" fontId="19" fillId="3" borderId="2" xfId="0" applyNumberFormat="1" applyFont="1" applyFill="1" applyBorder="1" applyAlignment="1">
      <alignment horizontal="center"/>
    </xf>
    <xf numFmtId="14" fontId="19" fillId="3" borderId="4" xfId="0" applyNumberFormat="1" applyFont="1" applyFill="1" applyBorder="1" applyAlignment="1">
      <alignment horizontal="center"/>
    </xf>
    <xf numFmtId="164" fontId="19" fillId="4" borderId="0" xfId="0" applyNumberFormat="1" applyFont="1" applyFill="1" applyBorder="1" applyAlignment="1">
      <alignment horizontal="center"/>
    </xf>
    <xf numFmtId="0" fontId="19" fillId="3" borderId="0" xfId="0" applyFont="1" applyFill="1" applyAlignment="1">
      <alignment horizontal="left"/>
    </xf>
    <xf numFmtId="49" fontId="19" fillId="3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19" fillId="0" borderId="0" xfId="0" applyNumberFormat="1" applyFont="1" applyFill="1" applyAlignment="1">
      <alignment horizontal="center"/>
    </xf>
    <xf numFmtId="0" fontId="2" fillId="0" borderId="0" xfId="0" applyFont="1" applyAlignment="1"/>
    <xf numFmtId="0" fontId="3" fillId="3" borderId="4" xfId="0" applyFont="1" applyFill="1" applyBorder="1" applyAlignment="1">
      <alignment horizontal="center"/>
    </xf>
    <xf numFmtId="49" fontId="3" fillId="3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2" fontId="3" fillId="3" borderId="0" xfId="0" applyNumberFormat="1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/>
    <xf numFmtId="49" fontId="0" fillId="0" borderId="6" xfId="0" applyNumberFormat="1" applyBorder="1" applyAlignment="1">
      <alignment horizontal="center"/>
    </xf>
    <xf numFmtId="49" fontId="0" fillId="2" borderId="4" xfId="0" applyNumberForma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" xfId="0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center"/>
    </xf>
    <xf numFmtId="0" fontId="19" fillId="0" borderId="0" xfId="0" applyFont="1" applyAlignment="1">
      <alignment horizontal="right"/>
    </xf>
    <xf numFmtId="0" fontId="19" fillId="2" borderId="0" xfId="0" applyFont="1" applyFill="1" applyAlignment="1">
      <alignment horizontal="right"/>
    </xf>
    <xf numFmtId="0" fontId="4" fillId="4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5" fillId="3" borderId="0" xfId="0" applyFont="1" applyFill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0" fillId="5" borderId="0" xfId="0" applyFont="1" applyFill="1" applyBorder="1" applyAlignment="1">
      <alignment horizontal="center"/>
    </xf>
    <xf numFmtId="2" fontId="0" fillId="5" borderId="0" xfId="0" applyNumberFormat="1" applyFont="1" applyFill="1" applyBorder="1" applyAlignment="1">
      <alignment horizontal="center"/>
    </xf>
    <xf numFmtId="164" fontId="0" fillId="5" borderId="0" xfId="0" applyNumberFormat="1" applyFont="1" applyFill="1" applyBorder="1" applyAlignment="1">
      <alignment horizontal="center"/>
    </xf>
    <xf numFmtId="49" fontId="0" fillId="5" borderId="0" xfId="0" applyNumberFormat="1" applyFont="1" applyFill="1" applyBorder="1" applyAlignment="1">
      <alignment horizontal="center"/>
    </xf>
    <xf numFmtId="0" fontId="0" fillId="5" borderId="5" xfId="0" applyFont="1" applyFill="1" applyBorder="1" applyAlignment="1">
      <alignment horizontal="center"/>
    </xf>
    <xf numFmtId="0" fontId="19" fillId="0" borderId="0" xfId="0" applyFont="1" applyBorder="1" applyAlignment="1">
      <alignment vertical="center"/>
    </xf>
    <xf numFmtId="0" fontId="21" fillId="8" borderId="0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49" fontId="0" fillId="7" borderId="0" xfId="0" applyNumberFormat="1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2" fontId="0" fillId="7" borderId="0" xfId="0" applyNumberFormat="1" applyFill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9" fillId="0" borderId="0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2" fillId="0" borderId="15" xfId="0" applyNumberFormat="1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1" fontId="2" fillId="0" borderId="17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62251-6BF2-DA44-B3E5-02F24A5F7502}">
  <dimension ref="A1:AK415"/>
  <sheetViews>
    <sheetView topLeftCell="A10" workbookViewId="0">
      <selection activeCell="M3" sqref="M1:M1048576"/>
    </sheetView>
  </sheetViews>
  <sheetFormatPr baseColWidth="10" defaultRowHeight="16" x14ac:dyDescent="0.2"/>
  <cols>
    <col min="1" max="4" width="10.83203125" style="1"/>
    <col min="5" max="5" width="18.83203125" style="1" customWidth="1"/>
    <col min="6" max="7" width="10.83203125" style="1"/>
    <col min="8" max="8" width="10.83203125" style="5"/>
    <col min="9" max="9" width="13" style="5" customWidth="1"/>
    <col min="10" max="10" width="10.83203125" style="1" hidden="1" customWidth="1"/>
    <col min="11" max="11" width="0.1640625" style="1" hidden="1" customWidth="1"/>
    <col min="12" max="12" width="0.1640625" style="6" hidden="1" customWidth="1"/>
    <col min="13" max="16" width="18.1640625" style="1" customWidth="1"/>
    <col min="17" max="17" width="10.83203125" style="420"/>
    <col min="18" max="18" width="10.83203125" style="1"/>
    <col min="19" max="37" width="10.83203125" style="420"/>
    <col min="38" max="16384" width="10.83203125" style="1"/>
  </cols>
  <sheetData>
    <row r="1" spans="1:37" s="3" customFormat="1" ht="21" x14ac:dyDescent="0.25">
      <c r="A1" s="31" t="s">
        <v>0</v>
      </c>
      <c r="B1" s="31" t="s">
        <v>6</v>
      </c>
      <c r="C1" s="31" t="s">
        <v>1</v>
      </c>
      <c r="D1" s="31" t="s">
        <v>2</v>
      </c>
      <c r="E1" s="31" t="s">
        <v>9</v>
      </c>
      <c r="F1" s="31" t="s">
        <v>4</v>
      </c>
      <c r="G1" s="31" t="s">
        <v>5</v>
      </c>
      <c r="H1" s="4" t="s">
        <v>3</v>
      </c>
      <c r="I1" s="4" t="s">
        <v>48</v>
      </c>
      <c r="J1" s="470" t="s">
        <v>11</v>
      </c>
      <c r="K1" s="470"/>
      <c r="L1" s="470"/>
      <c r="M1" s="470" t="s">
        <v>25</v>
      </c>
      <c r="N1" s="470"/>
      <c r="O1" s="470"/>
      <c r="P1" s="470"/>
      <c r="Q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</row>
    <row r="2" spans="1:37" s="3" customFormat="1" ht="21" x14ac:dyDescent="0.25">
      <c r="A2" s="31"/>
      <c r="B2" s="31"/>
      <c r="C2" s="31"/>
      <c r="D2" s="31"/>
      <c r="E2" s="31"/>
      <c r="F2" s="31" t="s">
        <v>17</v>
      </c>
      <c r="G2" s="31" t="s">
        <v>18</v>
      </c>
      <c r="H2" s="4" t="s">
        <v>19</v>
      </c>
      <c r="I2" s="4"/>
      <c r="J2" s="31" t="s">
        <v>12</v>
      </c>
      <c r="K2" s="31" t="s">
        <v>13</v>
      </c>
      <c r="L2" s="31" t="s">
        <v>14</v>
      </c>
      <c r="M2" s="471" t="s">
        <v>7</v>
      </c>
      <c r="N2" s="471"/>
      <c r="O2" s="471" t="s">
        <v>8</v>
      </c>
      <c r="P2" s="471"/>
      <c r="Q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</row>
    <row r="3" spans="1:37" ht="17" thickBot="1" x14ac:dyDescent="0.25">
      <c r="M3" s="2" t="s">
        <v>23</v>
      </c>
      <c r="N3" s="2" t="s">
        <v>24</v>
      </c>
      <c r="O3" s="2" t="s">
        <v>23</v>
      </c>
      <c r="P3" s="2" t="s">
        <v>24</v>
      </c>
    </row>
    <row r="4" spans="1:37" x14ac:dyDescent="0.2">
      <c r="A4" s="15">
        <v>43717</v>
      </c>
      <c r="B4" s="417" t="s">
        <v>15</v>
      </c>
      <c r="C4" s="417">
        <v>2</v>
      </c>
      <c r="D4" s="417">
        <v>1</v>
      </c>
      <c r="E4" s="417" t="s">
        <v>65</v>
      </c>
      <c r="F4" s="417">
        <v>4.7</v>
      </c>
      <c r="G4" s="417">
        <v>175</v>
      </c>
      <c r="H4" s="17">
        <f t="shared" ref="H4:H6" si="0">G4/F4</f>
        <v>37.234042553191486</v>
      </c>
      <c r="I4" s="17" t="s">
        <v>49</v>
      </c>
      <c r="J4" s="417"/>
      <c r="K4" s="417"/>
      <c r="L4" s="9"/>
      <c r="M4" s="472" t="s">
        <v>99</v>
      </c>
      <c r="N4" s="472"/>
      <c r="O4" s="472"/>
      <c r="P4" s="473"/>
    </row>
    <row r="5" spans="1:37" x14ac:dyDescent="0.2">
      <c r="A5" s="422"/>
      <c r="B5" s="418"/>
      <c r="C5" s="418"/>
      <c r="D5" s="418">
        <v>2</v>
      </c>
      <c r="E5" s="418"/>
      <c r="F5" s="418">
        <v>6.05</v>
      </c>
      <c r="G5" s="418">
        <v>175</v>
      </c>
      <c r="H5" s="19">
        <f t="shared" si="0"/>
        <v>28.925619834710744</v>
      </c>
      <c r="I5" s="19" t="s">
        <v>49</v>
      </c>
      <c r="J5" s="418"/>
      <c r="K5" s="418"/>
      <c r="L5" s="11"/>
      <c r="M5" s="419">
        <v>350</v>
      </c>
      <c r="N5" s="419">
        <v>360</v>
      </c>
      <c r="O5" s="419">
        <v>290</v>
      </c>
      <c r="P5" s="29">
        <v>310</v>
      </c>
    </row>
    <row r="6" spans="1:37" x14ac:dyDescent="0.2">
      <c r="A6" s="422"/>
      <c r="B6" s="418"/>
      <c r="C6" s="418"/>
      <c r="D6" s="418">
        <v>3</v>
      </c>
      <c r="E6" s="418"/>
      <c r="F6" s="418">
        <v>8.52</v>
      </c>
      <c r="G6" s="418">
        <v>175</v>
      </c>
      <c r="H6" s="19">
        <f t="shared" si="0"/>
        <v>20.539906103286388</v>
      </c>
      <c r="I6" s="19" t="s">
        <v>49</v>
      </c>
      <c r="J6" s="418"/>
      <c r="K6" s="418"/>
      <c r="L6" s="11"/>
      <c r="M6" s="419">
        <v>360</v>
      </c>
      <c r="N6" s="419">
        <v>380</v>
      </c>
      <c r="O6" s="419">
        <v>330</v>
      </c>
      <c r="P6" s="29">
        <v>340</v>
      </c>
    </row>
    <row r="7" spans="1:37" x14ac:dyDescent="0.2">
      <c r="A7" s="422"/>
      <c r="B7" s="418"/>
      <c r="C7" s="418"/>
      <c r="D7" s="418"/>
      <c r="E7" s="418"/>
      <c r="F7" s="418"/>
      <c r="G7" s="418"/>
      <c r="H7" s="19"/>
      <c r="I7" s="19"/>
      <c r="J7" s="418"/>
      <c r="K7" s="418"/>
      <c r="L7" s="11"/>
      <c r="M7" s="419"/>
      <c r="N7" s="419"/>
      <c r="O7" s="419"/>
      <c r="P7" s="29"/>
    </row>
    <row r="8" spans="1:37" x14ac:dyDescent="0.2">
      <c r="A8" s="422"/>
      <c r="B8" s="418" t="s">
        <v>15</v>
      </c>
      <c r="C8" s="418">
        <v>3</v>
      </c>
      <c r="D8" s="418">
        <v>1</v>
      </c>
      <c r="E8" s="418"/>
      <c r="F8" s="418">
        <v>4.12</v>
      </c>
      <c r="G8" s="418">
        <v>175</v>
      </c>
      <c r="H8" s="19">
        <f t="shared" ref="H8:H10" si="1">G8/F8</f>
        <v>42.475728155339802</v>
      </c>
      <c r="I8" s="19" t="s">
        <v>49</v>
      </c>
      <c r="J8" s="418"/>
      <c r="K8" s="418"/>
      <c r="L8" s="11"/>
      <c r="M8" s="419">
        <v>320</v>
      </c>
      <c r="N8" s="419">
        <v>170</v>
      </c>
      <c r="O8" s="419">
        <v>450</v>
      </c>
      <c r="P8" s="29">
        <v>170</v>
      </c>
    </row>
    <row r="9" spans="1:37" x14ac:dyDescent="0.2">
      <c r="A9" s="422"/>
      <c r="B9" s="418"/>
      <c r="C9" s="418"/>
      <c r="D9" s="418">
        <v>2</v>
      </c>
      <c r="E9" s="418"/>
      <c r="F9" s="418">
        <v>6.55</v>
      </c>
      <c r="G9" s="418">
        <v>175</v>
      </c>
      <c r="H9" s="19">
        <f t="shared" si="1"/>
        <v>26.717557251908399</v>
      </c>
      <c r="I9" s="19" t="s">
        <v>49</v>
      </c>
      <c r="J9" s="418"/>
      <c r="K9" s="418"/>
      <c r="L9" s="11"/>
      <c r="M9" s="419">
        <v>320</v>
      </c>
      <c r="N9" s="419">
        <v>170</v>
      </c>
      <c r="O9" s="419">
        <v>340</v>
      </c>
      <c r="P9" s="29">
        <v>170</v>
      </c>
    </row>
    <row r="10" spans="1:37" x14ac:dyDescent="0.2">
      <c r="A10" s="422"/>
      <c r="B10" s="418"/>
      <c r="C10" s="418"/>
      <c r="D10" s="418">
        <v>3</v>
      </c>
      <c r="E10" s="418"/>
      <c r="F10" s="418">
        <v>28.8</v>
      </c>
      <c r="G10" s="418">
        <v>175</v>
      </c>
      <c r="H10" s="19">
        <f t="shared" si="1"/>
        <v>6.0763888888888884</v>
      </c>
      <c r="I10" s="25" t="s">
        <v>50</v>
      </c>
      <c r="J10" s="418"/>
      <c r="K10" s="418"/>
      <c r="L10" s="11"/>
      <c r="M10" s="419">
        <v>320</v>
      </c>
      <c r="N10" s="419">
        <v>170</v>
      </c>
      <c r="O10" s="419">
        <v>570</v>
      </c>
      <c r="P10" s="29">
        <v>570</v>
      </c>
    </row>
    <row r="11" spans="1:37" x14ac:dyDescent="0.2">
      <c r="A11" s="422"/>
      <c r="B11" s="418"/>
      <c r="C11" s="418"/>
      <c r="D11" s="418"/>
      <c r="E11" s="418"/>
      <c r="F11" s="418"/>
      <c r="G11" s="418"/>
      <c r="H11" s="19"/>
      <c r="I11" s="19"/>
      <c r="J11" s="418"/>
      <c r="K11" s="418"/>
      <c r="L11" s="11"/>
      <c r="M11" s="419"/>
      <c r="N11" s="419"/>
      <c r="O11" s="419"/>
      <c r="P11" s="29"/>
    </row>
    <row r="12" spans="1:37" x14ac:dyDescent="0.2">
      <c r="A12" s="422"/>
      <c r="B12" s="418" t="s">
        <v>15</v>
      </c>
      <c r="C12" s="418">
        <v>4</v>
      </c>
      <c r="D12" s="418">
        <v>1</v>
      </c>
      <c r="E12" s="418"/>
      <c r="F12" s="418">
        <v>5.01</v>
      </c>
      <c r="G12" s="418">
        <v>175</v>
      </c>
      <c r="H12" s="19">
        <f t="shared" ref="H12:H13" si="2">G12/F12</f>
        <v>34.930139720558884</v>
      </c>
      <c r="I12" s="19" t="s">
        <v>49</v>
      </c>
      <c r="J12" s="418"/>
      <c r="K12" s="418"/>
      <c r="L12" s="11"/>
      <c r="M12" s="478" t="s">
        <v>248</v>
      </c>
      <c r="N12" s="478"/>
      <c r="O12" s="478"/>
      <c r="P12" s="479"/>
    </row>
    <row r="13" spans="1:37" x14ac:dyDescent="0.2">
      <c r="A13" s="422"/>
      <c r="B13" s="418"/>
      <c r="C13" s="418"/>
      <c r="D13" s="418">
        <v>2</v>
      </c>
      <c r="E13" s="418"/>
      <c r="F13" s="418">
        <v>5.01</v>
      </c>
      <c r="G13" s="418">
        <v>175</v>
      </c>
      <c r="H13" s="19">
        <f t="shared" si="2"/>
        <v>34.930139720558884</v>
      </c>
      <c r="I13" s="19" t="s">
        <v>49</v>
      </c>
      <c r="J13" s="418"/>
      <c r="K13" s="418"/>
      <c r="L13" s="11"/>
      <c r="M13" s="478"/>
      <c r="N13" s="478"/>
      <c r="O13" s="478"/>
      <c r="P13" s="479"/>
    </row>
    <row r="14" spans="1:37" x14ac:dyDescent="0.2">
      <c r="A14" s="422"/>
      <c r="B14" s="418"/>
      <c r="C14" s="418"/>
      <c r="D14" s="418">
        <v>3</v>
      </c>
      <c r="E14" s="418"/>
      <c r="F14" s="418">
        <v>5.61</v>
      </c>
      <c r="G14" s="418">
        <v>175</v>
      </c>
      <c r="H14" s="19">
        <f>G14/F14</f>
        <v>31.19429590017825</v>
      </c>
      <c r="I14" s="19" t="s">
        <v>49</v>
      </c>
      <c r="J14" s="418"/>
      <c r="K14" s="418"/>
      <c r="L14" s="11"/>
      <c r="M14" s="478"/>
      <c r="N14" s="478"/>
      <c r="O14" s="478"/>
      <c r="P14" s="479"/>
    </row>
    <row r="15" spans="1:37" x14ac:dyDescent="0.2">
      <c r="A15" s="422"/>
      <c r="B15" s="418"/>
      <c r="C15" s="418"/>
      <c r="D15" s="418">
        <v>4</v>
      </c>
      <c r="E15" s="418"/>
      <c r="F15" s="418">
        <v>7.06</v>
      </c>
      <c r="G15" s="418">
        <v>175</v>
      </c>
      <c r="H15" s="19">
        <f>G15/F15</f>
        <v>24.787535410764875</v>
      </c>
      <c r="I15" s="19" t="s">
        <v>49</v>
      </c>
      <c r="J15" s="418"/>
      <c r="K15" s="418"/>
      <c r="L15" s="11"/>
      <c r="M15" s="478"/>
      <c r="N15" s="478"/>
      <c r="O15" s="478"/>
      <c r="P15" s="479"/>
    </row>
    <row r="16" spans="1:37" x14ac:dyDescent="0.2">
      <c r="A16" s="422"/>
      <c r="B16" s="418"/>
      <c r="C16" s="418"/>
      <c r="D16" s="418"/>
      <c r="E16" s="418"/>
      <c r="F16" s="418"/>
      <c r="G16" s="418"/>
      <c r="H16" s="19"/>
      <c r="I16" s="19"/>
      <c r="J16" s="418"/>
      <c r="K16" s="418"/>
      <c r="L16" s="11"/>
      <c r="M16" s="419"/>
      <c r="N16" s="419"/>
      <c r="O16" s="419"/>
      <c r="P16" s="29"/>
    </row>
    <row r="17" spans="1:16" ht="17" thickBot="1" x14ac:dyDescent="0.25">
      <c r="A17" s="86"/>
      <c r="B17" s="88"/>
      <c r="C17" s="88" t="s">
        <v>86</v>
      </c>
      <c r="D17" s="88">
        <v>10</v>
      </c>
      <c r="E17" s="88"/>
      <c r="F17" s="88"/>
      <c r="G17" s="88"/>
      <c r="H17" s="89"/>
      <c r="I17" s="89"/>
      <c r="J17" s="88"/>
      <c r="K17" s="88"/>
      <c r="L17" s="87"/>
      <c r="M17" s="88"/>
      <c r="N17" s="88"/>
      <c r="O17" s="88"/>
      <c r="P17" s="90"/>
    </row>
    <row r="18" spans="1:16" ht="17" thickBot="1" x14ac:dyDescent="0.25">
      <c r="A18" s="70"/>
      <c r="B18" s="70"/>
      <c r="C18" s="70"/>
      <c r="D18" s="70"/>
      <c r="E18" s="70"/>
      <c r="F18" s="70"/>
      <c r="G18" s="70"/>
      <c r="H18" s="67"/>
      <c r="I18" s="67"/>
      <c r="J18" s="70"/>
      <c r="K18" s="70"/>
      <c r="L18" s="66"/>
      <c r="M18" s="412"/>
      <c r="N18" s="412"/>
      <c r="O18" s="412"/>
      <c r="P18" s="412"/>
    </row>
    <row r="19" spans="1:16" x14ac:dyDescent="0.2">
      <c r="A19" s="15">
        <v>43719</v>
      </c>
      <c r="B19" s="417" t="s">
        <v>55</v>
      </c>
      <c r="C19" s="417">
        <v>2</v>
      </c>
      <c r="D19" s="417">
        <v>1</v>
      </c>
      <c r="E19" s="417"/>
      <c r="F19" s="417">
        <v>5.26</v>
      </c>
      <c r="G19" s="417">
        <v>165</v>
      </c>
      <c r="H19" s="17">
        <f t="shared" ref="H19:H22" si="3">G19/F19</f>
        <v>31.368821292775667</v>
      </c>
      <c r="I19" s="17" t="s">
        <v>49</v>
      </c>
      <c r="J19" s="417"/>
      <c r="K19" s="417"/>
      <c r="L19" s="9" t="s">
        <v>53</v>
      </c>
      <c r="M19" s="480" t="s">
        <v>248</v>
      </c>
      <c r="N19" s="480"/>
      <c r="O19" s="480"/>
      <c r="P19" s="481"/>
    </row>
    <row r="20" spans="1:16" x14ac:dyDescent="0.2">
      <c r="A20" s="422"/>
      <c r="B20" s="418"/>
      <c r="C20" s="418"/>
      <c r="D20" s="418">
        <v>2</v>
      </c>
      <c r="E20" s="418"/>
      <c r="F20" s="418">
        <v>6.2</v>
      </c>
      <c r="G20" s="418">
        <v>165</v>
      </c>
      <c r="H20" s="19">
        <f t="shared" si="3"/>
        <v>26.612903225806452</v>
      </c>
      <c r="I20" s="19" t="s">
        <v>49</v>
      </c>
      <c r="J20" s="418"/>
      <c r="K20" s="418"/>
      <c r="L20" s="11"/>
      <c r="M20" s="478"/>
      <c r="N20" s="478"/>
      <c r="O20" s="478"/>
      <c r="P20" s="479"/>
    </row>
    <row r="21" spans="1:16" x14ac:dyDescent="0.2">
      <c r="A21" s="422"/>
      <c r="B21" s="418"/>
      <c r="C21" s="418"/>
      <c r="D21" s="418">
        <v>3</v>
      </c>
      <c r="E21" s="418"/>
      <c r="F21" s="418">
        <v>6.85</v>
      </c>
      <c r="G21" s="418">
        <v>165</v>
      </c>
      <c r="H21" s="19">
        <f t="shared" si="3"/>
        <v>24.087591240875913</v>
      </c>
      <c r="I21" s="19" t="s">
        <v>49</v>
      </c>
      <c r="J21" s="418"/>
      <c r="K21" s="418"/>
      <c r="L21" s="11"/>
      <c r="M21" s="478"/>
      <c r="N21" s="478"/>
      <c r="O21" s="478"/>
      <c r="P21" s="479"/>
    </row>
    <row r="22" spans="1:16" x14ac:dyDescent="0.2">
      <c r="A22" s="422"/>
      <c r="B22" s="418"/>
      <c r="C22" s="418"/>
      <c r="D22" s="418">
        <v>4</v>
      </c>
      <c r="E22" s="418"/>
      <c r="F22" s="418">
        <v>7.3</v>
      </c>
      <c r="G22" s="418">
        <v>165</v>
      </c>
      <c r="H22" s="19">
        <f t="shared" si="3"/>
        <v>22.602739726027398</v>
      </c>
      <c r="I22" s="19" t="s">
        <v>49</v>
      </c>
      <c r="J22" s="418"/>
      <c r="K22" s="418"/>
      <c r="L22" s="11"/>
      <c r="M22" s="478"/>
      <c r="N22" s="478"/>
      <c r="O22" s="478"/>
      <c r="P22" s="479"/>
    </row>
    <row r="23" spans="1:16" x14ac:dyDescent="0.2">
      <c r="A23" s="422"/>
      <c r="B23" s="418"/>
      <c r="C23" s="418"/>
      <c r="D23" s="418"/>
      <c r="E23" s="418"/>
      <c r="F23" s="418"/>
      <c r="G23" s="418"/>
      <c r="H23" s="19"/>
      <c r="I23" s="19"/>
      <c r="J23" s="418"/>
      <c r="K23" s="418"/>
      <c r="L23" s="11"/>
      <c r="M23" s="478"/>
      <c r="N23" s="478"/>
      <c r="O23" s="478"/>
      <c r="P23" s="479"/>
    </row>
    <row r="24" spans="1:16" x14ac:dyDescent="0.2">
      <c r="A24" s="422"/>
      <c r="B24" s="418" t="s">
        <v>55</v>
      </c>
      <c r="C24" s="418">
        <v>3</v>
      </c>
      <c r="D24" s="418">
        <v>1</v>
      </c>
      <c r="E24" s="418"/>
      <c r="F24" s="418">
        <v>4.6500000000000004</v>
      </c>
      <c r="G24" s="418">
        <v>165</v>
      </c>
      <c r="H24" s="19">
        <f t="shared" ref="H24:H25" si="4">G24/F24</f>
        <v>35.483870967741936</v>
      </c>
      <c r="I24" s="19" t="s">
        <v>49</v>
      </c>
      <c r="J24" s="418">
        <v>0.2</v>
      </c>
      <c r="K24" s="418">
        <v>1</v>
      </c>
      <c r="L24" s="11" t="s">
        <v>42</v>
      </c>
      <c r="M24" s="478"/>
      <c r="N24" s="478"/>
      <c r="O24" s="478"/>
      <c r="P24" s="479"/>
    </row>
    <row r="25" spans="1:16" x14ac:dyDescent="0.2">
      <c r="A25" s="422"/>
      <c r="B25" s="418"/>
      <c r="C25" s="418"/>
      <c r="D25" s="418">
        <v>2</v>
      </c>
      <c r="E25" s="418"/>
      <c r="F25" s="418">
        <v>6.7</v>
      </c>
      <c r="G25" s="418">
        <v>165</v>
      </c>
      <c r="H25" s="19">
        <f t="shared" si="4"/>
        <v>24.626865671641792</v>
      </c>
      <c r="I25" s="19" t="s">
        <v>49</v>
      </c>
      <c r="J25" s="418"/>
      <c r="K25" s="418"/>
      <c r="L25" s="11"/>
      <c r="M25" s="478"/>
      <c r="N25" s="478"/>
      <c r="O25" s="478"/>
      <c r="P25" s="479"/>
    </row>
    <row r="26" spans="1:16" x14ac:dyDescent="0.2">
      <c r="A26" s="422"/>
      <c r="B26" s="418"/>
      <c r="C26" s="418"/>
      <c r="D26" s="418"/>
      <c r="E26" s="418"/>
      <c r="F26" s="418"/>
      <c r="G26" s="418"/>
      <c r="H26" s="19"/>
      <c r="I26" s="19"/>
      <c r="J26" s="418"/>
      <c r="K26" s="418"/>
      <c r="L26" s="11"/>
      <c r="M26" s="419"/>
      <c r="N26" s="419"/>
      <c r="O26" s="419"/>
      <c r="P26" s="29"/>
    </row>
    <row r="27" spans="1:16" x14ac:dyDescent="0.2">
      <c r="A27" s="422"/>
      <c r="B27" s="418" t="s">
        <v>55</v>
      </c>
      <c r="C27" s="418">
        <v>4</v>
      </c>
      <c r="D27" s="418">
        <v>1</v>
      </c>
      <c r="E27" s="418" t="s">
        <v>64</v>
      </c>
      <c r="F27" s="418"/>
      <c r="G27" s="418"/>
      <c r="H27" s="19"/>
      <c r="I27" s="418" t="s">
        <v>64</v>
      </c>
      <c r="J27" s="418"/>
      <c r="K27" s="418"/>
      <c r="L27" s="11"/>
      <c r="M27" s="419">
        <v>50</v>
      </c>
      <c r="N27" s="419">
        <v>50</v>
      </c>
      <c r="O27" s="419">
        <v>100</v>
      </c>
      <c r="P27" s="29">
        <v>50</v>
      </c>
    </row>
    <row r="28" spans="1:16" x14ac:dyDescent="0.2">
      <c r="A28" s="422"/>
      <c r="B28" s="418"/>
      <c r="C28" s="418"/>
      <c r="D28" s="418"/>
      <c r="E28" s="418"/>
      <c r="F28" s="418"/>
      <c r="G28" s="418"/>
      <c r="H28" s="19"/>
      <c r="I28" s="19"/>
      <c r="J28" s="418"/>
      <c r="K28" s="418"/>
      <c r="L28" s="11"/>
      <c r="M28" s="418"/>
      <c r="N28" s="418"/>
      <c r="O28" s="418"/>
      <c r="P28" s="423"/>
    </row>
    <row r="29" spans="1:16" x14ac:dyDescent="0.2">
      <c r="A29" s="422"/>
      <c r="B29" s="418" t="s">
        <v>55</v>
      </c>
      <c r="C29" s="418">
        <v>5</v>
      </c>
      <c r="D29" s="418">
        <v>1</v>
      </c>
      <c r="E29" s="418"/>
      <c r="F29" s="418">
        <v>5.8</v>
      </c>
      <c r="G29" s="418">
        <v>165</v>
      </c>
      <c r="H29" s="19">
        <f t="shared" ref="H29:H31" si="5">G29/F29</f>
        <v>28.448275862068968</v>
      </c>
      <c r="I29" s="19" t="s">
        <v>49</v>
      </c>
      <c r="J29" s="418"/>
      <c r="K29" s="418"/>
      <c r="L29" s="11"/>
      <c r="M29" s="476" t="s">
        <v>248</v>
      </c>
      <c r="N29" s="476"/>
      <c r="O29" s="476"/>
      <c r="P29" s="477"/>
    </row>
    <row r="30" spans="1:16" x14ac:dyDescent="0.2">
      <c r="A30" s="422"/>
      <c r="B30" s="418"/>
      <c r="C30" s="418"/>
      <c r="D30" s="418">
        <v>2</v>
      </c>
      <c r="E30" s="418"/>
      <c r="F30" s="418">
        <v>6.15</v>
      </c>
      <c r="G30" s="418">
        <v>165</v>
      </c>
      <c r="H30" s="19">
        <f t="shared" si="5"/>
        <v>26.829268292682926</v>
      </c>
      <c r="I30" s="19" t="s">
        <v>49</v>
      </c>
      <c r="J30" s="418"/>
      <c r="K30" s="418"/>
      <c r="L30" s="11"/>
      <c r="M30" s="476"/>
      <c r="N30" s="476"/>
      <c r="O30" s="476"/>
      <c r="P30" s="477"/>
    </row>
    <row r="31" spans="1:16" x14ac:dyDescent="0.2">
      <c r="A31" s="422"/>
      <c r="B31" s="418"/>
      <c r="C31" s="418"/>
      <c r="D31" s="418">
        <v>3</v>
      </c>
      <c r="E31" s="418"/>
      <c r="F31" s="418">
        <v>7.9</v>
      </c>
      <c r="G31" s="418">
        <v>165</v>
      </c>
      <c r="H31" s="19">
        <f t="shared" si="5"/>
        <v>20.886075949367086</v>
      </c>
      <c r="I31" s="19" t="s">
        <v>49</v>
      </c>
      <c r="J31" s="418"/>
      <c r="K31" s="418"/>
      <c r="L31" s="11"/>
      <c r="M31" s="476"/>
      <c r="N31" s="476"/>
      <c r="O31" s="476"/>
      <c r="P31" s="477"/>
    </row>
    <row r="32" spans="1:16" x14ac:dyDescent="0.2">
      <c r="A32" s="422"/>
      <c r="B32" s="418"/>
      <c r="C32" s="418"/>
      <c r="D32" s="418"/>
      <c r="E32" s="418"/>
      <c r="F32" s="418"/>
      <c r="G32" s="418"/>
      <c r="H32" s="19"/>
      <c r="I32" s="19"/>
      <c r="J32" s="418"/>
      <c r="K32" s="418"/>
      <c r="L32" s="11"/>
      <c r="M32" s="418"/>
      <c r="N32" s="418"/>
      <c r="O32" s="418"/>
      <c r="P32" s="423"/>
    </row>
    <row r="33" spans="1:37" x14ac:dyDescent="0.2">
      <c r="A33" s="422"/>
      <c r="B33" s="41" t="s">
        <v>55</v>
      </c>
      <c r="C33" s="41">
        <v>6</v>
      </c>
      <c r="D33" s="41">
        <v>1</v>
      </c>
      <c r="E33" s="41" t="s">
        <v>109</v>
      </c>
      <c r="F33" s="41">
        <v>5.1100000000000003</v>
      </c>
      <c r="G33" s="41">
        <v>165</v>
      </c>
      <c r="H33" s="42">
        <f t="shared" ref="H33:H34" si="6">G33/F33</f>
        <v>32.289628180039138</v>
      </c>
      <c r="I33" s="42" t="s">
        <v>49</v>
      </c>
      <c r="J33" s="41"/>
      <c r="K33" s="41">
        <v>2</v>
      </c>
      <c r="L33" s="43" t="s">
        <v>62</v>
      </c>
      <c r="M33" s="41">
        <v>200</v>
      </c>
      <c r="N33" s="41" t="s">
        <v>80</v>
      </c>
      <c r="O33" s="41" t="s">
        <v>110</v>
      </c>
      <c r="P33" s="49"/>
    </row>
    <row r="34" spans="1:37" x14ac:dyDescent="0.2">
      <c r="A34" s="422"/>
      <c r="B34" s="41"/>
      <c r="C34" s="41"/>
      <c r="D34" s="41">
        <v>2</v>
      </c>
      <c r="E34" s="41"/>
      <c r="F34" s="41">
        <v>7.15</v>
      </c>
      <c r="G34" s="41">
        <v>165</v>
      </c>
      <c r="H34" s="42">
        <f t="shared" si="6"/>
        <v>23.076923076923077</v>
      </c>
      <c r="I34" s="42" t="s">
        <v>49</v>
      </c>
      <c r="J34" s="41"/>
      <c r="K34" s="41"/>
      <c r="L34" s="43"/>
      <c r="M34" s="41">
        <v>200</v>
      </c>
      <c r="N34" s="41" t="s">
        <v>80</v>
      </c>
      <c r="O34" s="41" t="s">
        <v>110</v>
      </c>
      <c r="P34" s="49"/>
    </row>
    <row r="35" spans="1:37" x14ac:dyDescent="0.2">
      <c r="A35" s="422"/>
      <c r="B35" s="418"/>
      <c r="C35" s="418"/>
      <c r="D35" s="418"/>
      <c r="E35" s="418"/>
      <c r="F35" s="418"/>
      <c r="G35" s="418"/>
      <c r="H35" s="19"/>
      <c r="I35" s="19"/>
      <c r="J35" s="418"/>
      <c r="K35" s="418"/>
      <c r="L35" s="11"/>
      <c r="M35" s="419"/>
      <c r="N35" s="419"/>
      <c r="O35" s="419"/>
      <c r="P35" s="29"/>
    </row>
    <row r="36" spans="1:37" x14ac:dyDescent="0.2">
      <c r="A36" s="422"/>
      <c r="B36" s="418" t="s">
        <v>55</v>
      </c>
      <c r="C36" s="418">
        <v>7</v>
      </c>
      <c r="D36" s="418">
        <v>1</v>
      </c>
      <c r="E36" s="418" t="s">
        <v>64</v>
      </c>
      <c r="F36" s="418"/>
      <c r="G36" s="418"/>
      <c r="H36" s="19"/>
      <c r="I36" s="418" t="s">
        <v>64</v>
      </c>
      <c r="J36" s="418"/>
      <c r="K36" s="418"/>
      <c r="L36" s="11"/>
      <c r="M36" s="419"/>
      <c r="N36" s="419"/>
      <c r="O36" s="419"/>
      <c r="P36" s="29"/>
    </row>
    <row r="37" spans="1:37" x14ac:dyDescent="0.2">
      <c r="A37" s="422"/>
      <c r="B37" s="418"/>
      <c r="C37" s="418"/>
      <c r="D37" s="418"/>
      <c r="E37" s="418"/>
      <c r="F37" s="418"/>
      <c r="G37" s="418"/>
      <c r="H37" s="19"/>
      <c r="I37" s="19"/>
      <c r="J37" s="418"/>
      <c r="K37" s="418"/>
      <c r="L37" s="11"/>
      <c r="M37" s="419"/>
      <c r="N37" s="419"/>
      <c r="O37" s="419"/>
      <c r="P37" s="29"/>
    </row>
    <row r="38" spans="1:37" x14ac:dyDescent="0.2">
      <c r="A38" s="422"/>
      <c r="B38" s="41" t="s">
        <v>55</v>
      </c>
      <c r="C38" s="41">
        <v>8</v>
      </c>
      <c r="D38" s="41">
        <v>1</v>
      </c>
      <c r="E38" s="41"/>
      <c r="F38" s="41">
        <v>8.8000000000000007</v>
      </c>
      <c r="G38" s="41">
        <v>165</v>
      </c>
      <c r="H38" s="42">
        <f t="shared" ref="H38:H39" si="7">G38/F38</f>
        <v>18.75</v>
      </c>
      <c r="I38" s="42" t="s">
        <v>49</v>
      </c>
      <c r="J38" s="41"/>
      <c r="K38" s="41">
        <v>2</v>
      </c>
      <c r="L38" s="43" t="s">
        <v>62</v>
      </c>
      <c r="M38" s="41">
        <v>100</v>
      </c>
      <c r="N38" s="41" t="s">
        <v>80</v>
      </c>
      <c r="O38" s="41" t="s">
        <v>110</v>
      </c>
      <c r="P38" s="49"/>
    </row>
    <row r="39" spans="1:37" s="27" customFormat="1" x14ac:dyDescent="0.2">
      <c r="A39" s="422"/>
      <c r="B39" s="41"/>
      <c r="C39" s="41"/>
      <c r="D39" s="41">
        <v>2</v>
      </c>
      <c r="E39" s="41"/>
      <c r="F39" s="41">
        <v>11.6</v>
      </c>
      <c r="G39" s="41">
        <v>165</v>
      </c>
      <c r="H39" s="42">
        <f t="shared" si="7"/>
        <v>14.224137931034484</v>
      </c>
      <c r="I39" s="42" t="s">
        <v>49</v>
      </c>
      <c r="J39" s="41"/>
      <c r="K39" s="41"/>
      <c r="L39" s="43"/>
      <c r="M39" s="41">
        <v>100</v>
      </c>
      <c r="N39" s="41" t="s">
        <v>80</v>
      </c>
      <c r="O39" s="41" t="s">
        <v>110</v>
      </c>
      <c r="P39" s="49"/>
      <c r="Q39" s="419"/>
      <c r="S39" s="419"/>
      <c r="T39" s="419"/>
      <c r="U39" s="419"/>
      <c r="V39" s="419"/>
      <c r="W39" s="419"/>
      <c r="X39" s="419"/>
      <c r="Y39" s="419"/>
      <c r="Z39" s="419"/>
      <c r="AA39" s="419"/>
      <c r="AB39" s="419"/>
      <c r="AC39" s="419"/>
      <c r="AD39" s="419"/>
      <c r="AE39" s="419"/>
      <c r="AF39" s="419"/>
      <c r="AG39" s="419"/>
      <c r="AH39" s="419"/>
      <c r="AI39" s="419"/>
      <c r="AJ39" s="419"/>
      <c r="AK39" s="419"/>
    </row>
    <row r="40" spans="1:37" s="27" customFormat="1" x14ac:dyDescent="0.2">
      <c r="A40" s="422"/>
      <c r="B40" s="418"/>
      <c r="C40" s="418"/>
      <c r="D40" s="418"/>
      <c r="E40" s="418"/>
      <c r="F40" s="418"/>
      <c r="G40" s="418"/>
      <c r="H40" s="19"/>
      <c r="I40" s="19"/>
      <c r="J40" s="418"/>
      <c r="K40" s="418"/>
      <c r="L40" s="11"/>
      <c r="M40" s="419"/>
      <c r="N40" s="419"/>
      <c r="O40" s="419"/>
      <c r="P40" s="29"/>
      <c r="Q40" s="419"/>
      <c r="S40" s="419"/>
      <c r="T40" s="419"/>
      <c r="U40" s="419"/>
      <c r="V40" s="419"/>
      <c r="W40" s="419"/>
      <c r="X40" s="419"/>
      <c r="Y40" s="419"/>
      <c r="Z40" s="419"/>
      <c r="AA40" s="419"/>
      <c r="AB40" s="419"/>
      <c r="AC40" s="419"/>
      <c r="AD40" s="419"/>
      <c r="AE40" s="419"/>
      <c r="AF40" s="419"/>
      <c r="AG40" s="419"/>
      <c r="AH40" s="419"/>
      <c r="AI40" s="419"/>
      <c r="AJ40" s="419"/>
      <c r="AK40" s="419"/>
    </row>
    <row r="41" spans="1:37" ht="17" thickBot="1" x14ac:dyDescent="0.25">
      <c r="A41" s="86"/>
      <c r="B41" s="88"/>
      <c r="C41" s="14" t="s">
        <v>86</v>
      </c>
      <c r="D41" s="14">
        <v>15</v>
      </c>
      <c r="E41" s="88"/>
      <c r="F41" s="88"/>
      <c r="G41" s="88"/>
      <c r="H41" s="89"/>
      <c r="I41" s="89"/>
      <c r="J41" s="88"/>
      <c r="K41" s="88"/>
      <c r="L41" s="87"/>
      <c r="M41" s="88"/>
      <c r="N41" s="88"/>
      <c r="O41" s="88"/>
      <c r="P41" s="90"/>
    </row>
    <row r="42" spans="1:37" ht="17" thickBot="1" x14ac:dyDescent="0.25">
      <c r="A42" s="70"/>
      <c r="B42" s="70"/>
      <c r="C42" s="70"/>
      <c r="D42" s="70"/>
      <c r="E42" s="70"/>
      <c r="F42" s="70"/>
      <c r="G42" s="70"/>
      <c r="H42" s="67"/>
      <c r="I42" s="67"/>
      <c r="J42" s="70"/>
      <c r="K42" s="70"/>
      <c r="L42" s="66"/>
      <c r="M42" s="70"/>
      <c r="N42" s="70"/>
      <c r="O42" s="70"/>
      <c r="P42" s="70"/>
    </row>
    <row r="43" spans="1:37" x14ac:dyDescent="0.2">
      <c r="A43" s="15">
        <v>43720</v>
      </c>
      <c r="B43" s="417" t="s">
        <v>55</v>
      </c>
      <c r="C43" s="417">
        <v>3</v>
      </c>
      <c r="D43" s="77">
        <v>1</v>
      </c>
      <c r="E43" s="77" t="s">
        <v>60</v>
      </c>
      <c r="F43" s="77">
        <v>5.6</v>
      </c>
      <c r="G43" s="77">
        <v>160</v>
      </c>
      <c r="H43" s="79">
        <f t="shared" ref="H43:H46" si="8">G43/F43</f>
        <v>28.571428571428573</v>
      </c>
      <c r="I43" s="79" t="s">
        <v>49</v>
      </c>
      <c r="J43" s="77"/>
      <c r="K43" s="77"/>
      <c r="L43" s="80"/>
      <c r="M43" s="474" t="s">
        <v>248</v>
      </c>
      <c r="N43" s="474"/>
      <c r="O43" s="474"/>
      <c r="P43" s="475"/>
    </row>
    <row r="44" spans="1:37" x14ac:dyDescent="0.2">
      <c r="A44" s="422"/>
      <c r="B44" s="418"/>
      <c r="C44" s="418"/>
      <c r="D44" s="419">
        <v>2</v>
      </c>
      <c r="E44" s="419"/>
      <c r="F44" s="419">
        <v>6.7</v>
      </c>
      <c r="G44" s="419">
        <v>160</v>
      </c>
      <c r="H44" s="67">
        <f t="shared" si="8"/>
        <v>23.880597014925371</v>
      </c>
      <c r="I44" s="67" t="s">
        <v>49</v>
      </c>
      <c r="J44" s="419"/>
      <c r="K44" s="419"/>
      <c r="L44" s="66"/>
      <c r="M44" s="476"/>
      <c r="N44" s="476"/>
      <c r="O44" s="476"/>
      <c r="P44" s="477"/>
    </row>
    <row r="45" spans="1:37" x14ac:dyDescent="0.2">
      <c r="A45" s="422"/>
      <c r="B45" s="418"/>
      <c r="C45" s="418"/>
      <c r="D45" s="419">
        <v>3</v>
      </c>
      <c r="E45" s="419"/>
      <c r="F45" s="419">
        <v>7.75</v>
      </c>
      <c r="G45" s="419">
        <v>160</v>
      </c>
      <c r="H45" s="67">
        <f t="shared" si="8"/>
        <v>20.64516129032258</v>
      </c>
      <c r="I45" s="67" t="s">
        <v>49</v>
      </c>
      <c r="J45" s="419"/>
      <c r="K45" s="419"/>
      <c r="L45" s="66"/>
      <c r="M45" s="476"/>
      <c r="N45" s="476"/>
      <c r="O45" s="476"/>
      <c r="P45" s="477"/>
    </row>
    <row r="46" spans="1:37" ht="21" customHeight="1" x14ac:dyDescent="0.2">
      <c r="A46" s="422"/>
      <c r="B46" s="418"/>
      <c r="C46" s="418"/>
      <c r="D46" s="419">
        <v>4</v>
      </c>
      <c r="E46" s="419"/>
      <c r="F46" s="419">
        <v>9.4499999999999993</v>
      </c>
      <c r="G46" s="419">
        <v>160</v>
      </c>
      <c r="H46" s="67">
        <f t="shared" si="8"/>
        <v>16.931216931216934</v>
      </c>
      <c r="I46" s="67" t="s">
        <v>49</v>
      </c>
      <c r="J46" s="419"/>
      <c r="K46" s="419"/>
      <c r="L46" s="66"/>
      <c r="M46" s="476"/>
      <c r="N46" s="476"/>
      <c r="O46" s="476"/>
      <c r="P46" s="477"/>
    </row>
    <row r="47" spans="1:37" ht="21" customHeight="1" x14ac:dyDescent="0.2">
      <c r="A47" s="422"/>
      <c r="B47" s="418"/>
      <c r="C47" s="418"/>
      <c r="D47" s="418"/>
      <c r="E47" s="418"/>
      <c r="F47" s="418"/>
      <c r="G47" s="418"/>
      <c r="H47" s="19"/>
      <c r="I47" s="19"/>
      <c r="J47" s="418"/>
      <c r="K47" s="418"/>
      <c r="L47" s="11"/>
      <c r="M47" s="418"/>
      <c r="N47" s="418"/>
      <c r="O47" s="418"/>
      <c r="P47" s="423"/>
    </row>
    <row r="48" spans="1:37" ht="16" customHeight="1" x14ac:dyDescent="0.2">
      <c r="A48" s="422"/>
      <c r="B48" s="41" t="s">
        <v>55</v>
      </c>
      <c r="C48" s="41">
        <v>4</v>
      </c>
      <c r="D48" s="41">
        <v>1</v>
      </c>
      <c r="E48" s="41" t="s">
        <v>57</v>
      </c>
      <c r="F48" s="41"/>
      <c r="G48" s="41"/>
      <c r="H48" s="42"/>
      <c r="I48" s="41" t="s">
        <v>64</v>
      </c>
      <c r="J48" s="41"/>
      <c r="K48" s="41"/>
      <c r="L48" s="43"/>
      <c r="M48" s="41">
        <v>300</v>
      </c>
      <c r="N48" s="41" t="s">
        <v>80</v>
      </c>
      <c r="O48" s="41">
        <v>300</v>
      </c>
      <c r="P48" s="49">
        <v>0</v>
      </c>
    </row>
    <row r="49" spans="1:37" ht="16" customHeight="1" x14ac:dyDescent="0.2">
      <c r="A49" s="422"/>
      <c r="B49" s="41"/>
      <c r="C49" s="41"/>
      <c r="D49" s="41">
        <v>2</v>
      </c>
      <c r="E49" s="41" t="s">
        <v>57</v>
      </c>
      <c r="F49" s="41"/>
      <c r="G49" s="41"/>
      <c r="H49" s="42"/>
      <c r="I49" s="41" t="s">
        <v>64</v>
      </c>
      <c r="J49" s="41"/>
      <c r="K49" s="41"/>
      <c r="L49" s="43"/>
      <c r="M49" s="41">
        <v>300</v>
      </c>
      <c r="N49" s="41" t="s">
        <v>80</v>
      </c>
      <c r="O49" s="41">
        <v>300</v>
      </c>
      <c r="P49" s="49">
        <v>0</v>
      </c>
    </row>
    <row r="50" spans="1:37" ht="16" customHeight="1" x14ac:dyDescent="0.2">
      <c r="A50" s="422"/>
      <c r="B50" s="418"/>
      <c r="C50" s="418"/>
      <c r="D50" s="418"/>
      <c r="E50" s="418"/>
      <c r="F50" s="418"/>
      <c r="G50" s="418"/>
      <c r="H50" s="19"/>
      <c r="I50" s="19"/>
      <c r="J50" s="418"/>
      <c r="K50" s="418"/>
      <c r="L50" s="11"/>
      <c r="M50" s="418"/>
      <c r="N50" s="418"/>
      <c r="O50" s="418"/>
      <c r="P50" s="423"/>
    </row>
    <row r="51" spans="1:37" ht="16" customHeight="1" x14ac:dyDescent="0.2">
      <c r="A51" s="422"/>
      <c r="B51" s="418" t="s">
        <v>55</v>
      </c>
      <c r="C51" s="418">
        <v>5</v>
      </c>
      <c r="D51" s="418">
        <v>1</v>
      </c>
      <c r="E51" s="418" t="s">
        <v>61</v>
      </c>
      <c r="F51" s="418">
        <v>5.15</v>
      </c>
      <c r="G51" s="418">
        <v>160</v>
      </c>
      <c r="H51" s="19">
        <f t="shared" ref="H51:H52" si="9">G51/F51</f>
        <v>31.067961165048541</v>
      </c>
      <c r="I51" s="19" t="s">
        <v>49</v>
      </c>
      <c r="J51" s="418">
        <v>0.15</v>
      </c>
      <c r="K51" s="418">
        <v>1</v>
      </c>
      <c r="L51" s="11" t="s">
        <v>62</v>
      </c>
      <c r="M51" s="482" t="s">
        <v>248</v>
      </c>
      <c r="N51" s="482"/>
      <c r="O51" s="482"/>
      <c r="P51" s="483"/>
    </row>
    <row r="52" spans="1:37" ht="16" customHeight="1" x14ac:dyDescent="0.2">
      <c r="A52" s="422"/>
      <c r="B52" s="418"/>
      <c r="C52" s="418"/>
      <c r="D52" s="418">
        <v>2</v>
      </c>
      <c r="E52" s="418"/>
      <c r="F52" s="418">
        <v>7.49</v>
      </c>
      <c r="G52" s="418">
        <v>160</v>
      </c>
      <c r="H52" s="19">
        <f t="shared" si="9"/>
        <v>21.361815754339119</v>
      </c>
      <c r="I52" s="19" t="s">
        <v>49</v>
      </c>
      <c r="J52" s="418"/>
      <c r="K52" s="418"/>
      <c r="L52" s="11"/>
      <c r="M52" s="482"/>
      <c r="N52" s="482"/>
      <c r="O52" s="482"/>
      <c r="P52" s="483"/>
    </row>
    <row r="53" spans="1:37" ht="16" customHeight="1" x14ac:dyDescent="0.2">
      <c r="A53" s="422"/>
      <c r="B53" s="418"/>
      <c r="C53" s="418"/>
      <c r="D53" s="418"/>
      <c r="E53" s="418"/>
      <c r="F53" s="418"/>
      <c r="G53" s="418"/>
      <c r="H53" s="19"/>
      <c r="I53" s="19"/>
      <c r="J53" s="418"/>
      <c r="K53" s="418"/>
      <c r="L53" s="11"/>
      <c r="M53" s="418"/>
      <c r="N53" s="418"/>
      <c r="O53" s="418"/>
      <c r="P53" s="423"/>
    </row>
    <row r="54" spans="1:37" ht="16" customHeight="1" thickBot="1" x14ac:dyDescent="0.25">
      <c r="A54" s="12"/>
      <c r="B54" s="14"/>
      <c r="C54" s="14" t="s">
        <v>86</v>
      </c>
      <c r="D54" s="14">
        <v>8</v>
      </c>
      <c r="E54" s="14"/>
      <c r="F54" s="14"/>
      <c r="G54" s="14"/>
      <c r="H54" s="21"/>
      <c r="I54" s="21"/>
      <c r="J54" s="14"/>
      <c r="K54" s="14"/>
      <c r="L54" s="13"/>
      <c r="M54" s="14"/>
      <c r="N54" s="14"/>
      <c r="O54" s="14"/>
      <c r="P54" s="26"/>
    </row>
    <row r="55" spans="1:37" ht="16" customHeight="1" x14ac:dyDescent="0.2">
      <c r="A55" s="70"/>
      <c r="B55" s="70"/>
      <c r="C55" s="70"/>
      <c r="D55" s="70"/>
      <c r="E55" s="70"/>
      <c r="F55" s="70"/>
      <c r="G55" s="70"/>
      <c r="H55" s="67"/>
      <c r="I55" s="67"/>
      <c r="J55" s="70"/>
      <c r="K55" s="70"/>
      <c r="L55" s="66"/>
      <c r="M55" s="70"/>
      <c r="N55" s="70"/>
      <c r="O55" s="70"/>
      <c r="P55" s="70"/>
    </row>
    <row r="56" spans="1:37" ht="16" customHeight="1" thickBot="1" x14ac:dyDescent="0.25">
      <c r="A56" s="70"/>
      <c r="B56" s="70"/>
      <c r="C56" s="70"/>
      <c r="D56" s="70"/>
      <c r="E56" s="70"/>
      <c r="F56" s="70"/>
      <c r="G56" s="70"/>
      <c r="H56" s="67"/>
      <c r="I56" s="67"/>
      <c r="J56" s="70"/>
      <c r="K56" s="70"/>
      <c r="L56" s="66"/>
      <c r="M56" s="70"/>
      <c r="N56" s="70"/>
      <c r="O56" s="70"/>
      <c r="P56" s="70"/>
    </row>
    <row r="57" spans="1:37" ht="16" customHeight="1" x14ac:dyDescent="0.2">
      <c r="A57" s="83">
        <v>43724</v>
      </c>
      <c r="B57" s="77" t="s">
        <v>15</v>
      </c>
      <c r="C57" s="77">
        <v>1</v>
      </c>
      <c r="D57" s="77">
        <v>1</v>
      </c>
      <c r="E57" s="77" t="s">
        <v>41</v>
      </c>
      <c r="F57" s="77">
        <v>4.3</v>
      </c>
      <c r="G57" s="77">
        <v>175</v>
      </c>
      <c r="H57" s="79">
        <f t="shared" ref="H57:H60" si="10">G57/F57</f>
        <v>40.697674418604656</v>
      </c>
      <c r="I57" s="79" t="s">
        <v>49</v>
      </c>
      <c r="J57" s="77">
        <v>3.2</v>
      </c>
      <c r="K57" s="77">
        <v>2</v>
      </c>
      <c r="L57" s="80" t="s">
        <v>42</v>
      </c>
      <c r="M57" s="474" t="s">
        <v>248</v>
      </c>
      <c r="N57" s="474"/>
      <c r="O57" s="474"/>
      <c r="P57" s="475"/>
    </row>
    <row r="58" spans="1:37" ht="16" customHeight="1" x14ac:dyDescent="0.2">
      <c r="A58" s="85"/>
      <c r="B58" s="419"/>
      <c r="C58" s="419"/>
      <c r="D58" s="419">
        <v>2</v>
      </c>
      <c r="E58" s="419"/>
      <c r="F58" s="419">
        <v>5.0999999999999996</v>
      </c>
      <c r="G58" s="419">
        <v>175</v>
      </c>
      <c r="H58" s="67">
        <f t="shared" si="10"/>
        <v>34.313725490196077</v>
      </c>
      <c r="I58" s="67" t="s">
        <v>49</v>
      </c>
      <c r="J58" s="419"/>
      <c r="K58" s="419"/>
      <c r="L58" s="66"/>
      <c r="M58" s="476"/>
      <c r="N58" s="476"/>
      <c r="O58" s="476"/>
      <c r="P58" s="477"/>
    </row>
    <row r="59" spans="1:37" ht="16" customHeight="1" x14ac:dyDescent="0.2">
      <c r="A59" s="85"/>
      <c r="B59" s="419"/>
      <c r="C59" s="419"/>
      <c r="D59" s="419">
        <v>3</v>
      </c>
      <c r="E59" s="419"/>
      <c r="F59" s="419">
        <v>6.1</v>
      </c>
      <c r="G59" s="419">
        <v>175</v>
      </c>
      <c r="H59" s="67">
        <f t="shared" si="10"/>
        <v>28.688524590163937</v>
      </c>
      <c r="I59" s="67" t="s">
        <v>49</v>
      </c>
      <c r="J59" s="419"/>
      <c r="K59" s="419"/>
      <c r="L59" s="66"/>
      <c r="M59" s="476"/>
      <c r="N59" s="476"/>
      <c r="O59" s="476"/>
      <c r="P59" s="477"/>
    </row>
    <row r="60" spans="1:37" ht="16" customHeight="1" x14ac:dyDescent="0.2">
      <c r="A60" s="85"/>
      <c r="B60" s="419"/>
      <c r="C60" s="419"/>
      <c r="D60" s="419">
        <v>4</v>
      </c>
      <c r="E60" s="419"/>
      <c r="F60" s="419">
        <v>7.5</v>
      </c>
      <c r="G60" s="419">
        <v>175</v>
      </c>
      <c r="H60" s="67">
        <f t="shared" si="10"/>
        <v>23.333333333333332</v>
      </c>
      <c r="I60" s="67" t="s">
        <v>49</v>
      </c>
      <c r="J60" s="419"/>
      <c r="K60" s="419"/>
      <c r="L60" s="66"/>
      <c r="M60" s="476"/>
      <c r="N60" s="476"/>
      <c r="O60" s="476"/>
      <c r="P60" s="477"/>
    </row>
    <row r="61" spans="1:37" ht="16" customHeight="1" x14ac:dyDescent="0.2">
      <c r="A61" s="85"/>
      <c r="B61" s="419"/>
      <c r="C61" s="419"/>
      <c r="D61" s="419"/>
      <c r="E61" s="419"/>
      <c r="F61" s="419"/>
      <c r="G61" s="419"/>
      <c r="H61" s="67"/>
      <c r="I61" s="67"/>
      <c r="J61" s="419"/>
      <c r="K61" s="419"/>
      <c r="L61" s="66"/>
      <c r="M61" s="476"/>
      <c r="N61" s="476"/>
      <c r="O61" s="476"/>
      <c r="P61" s="477"/>
    </row>
    <row r="62" spans="1:37" ht="16" customHeight="1" x14ac:dyDescent="0.2">
      <c r="A62" s="422"/>
      <c r="B62" s="418" t="s">
        <v>15</v>
      </c>
      <c r="C62" s="418">
        <v>2</v>
      </c>
      <c r="D62" s="419">
        <v>1</v>
      </c>
      <c r="E62" s="419"/>
      <c r="F62" s="419">
        <v>5.45</v>
      </c>
      <c r="G62" s="419">
        <v>175</v>
      </c>
      <c r="H62" s="67">
        <f t="shared" ref="H62" si="11">G62/F62</f>
        <v>32.110091743119263</v>
      </c>
      <c r="I62" s="67" t="s">
        <v>49</v>
      </c>
      <c r="J62" s="419"/>
      <c r="K62" s="419">
        <v>2</v>
      </c>
      <c r="L62" s="66" t="s">
        <v>53</v>
      </c>
      <c r="M62" s="476"/>
      <c r="N62" s="476"/>
      <c r="O62" s="476"/>
      <c r="P62" s="477"/>
    </row>
    <row r="63" spans="1:37" ht="16" customHeight="1" x14ac:dyDescent="0.2">
      <c r="A63" s="422"/>
      <c r="B63" s="418"/>
      <c r="C63" s="418"/>
      <c r="D63" s="419">
        <v>2</v>
      </c>
      <c r="E63" s="419"/>
      <c r="F63" s="419">
        <v>7.25</v>
      </c>
      <c r="G63" s="419">
        <v>175</v>
      </c>
      <c r="H63" s="67">
        <f>G63/F63</f>
        <v>24.137931034482758</v>
      </c>
      <c r="I63" s="67" t="s">
        <v>49</v>
      </c>
      <c r="J63" s="419"/>
      <c r="K63" s="419"/>
      <c r="L63" s="66"/>
      <c r="M63" s="476"/>
      <c r="N63" s="476"/>
      <c r="O63" s="476"/>
      <c r="P63" s="477"/>
    </row>
    <row r="64" spans="1:37" s="27" customFormat="1" ht="17" customHeight="1" x14ac:dyDescent="0.2">
      <c r="A64" s="422"/>
      <c r="B64" s="418"/>
      <c r="C64" s="418"/>
      <c r="D64" s="419">
        <v>3</v>
      </c>
      <c r="E64" s="419"/>
      <c r="F64" s="419">
        <v>29.1</v>
      </c>
      <c r="G64" s="419">
        <v>175</v>
      </c>
      <c r="H64" s="67">
        <f>G64/F64</f>
        <v>6.0137457044673539</v>
      </c>
      <c r="I64" s="25" t="s">
        <v>50</v>
      </c>
      <c r="J64" s="419"/>
      <c r="K64" s="419"/>
      <c r="L64" s="66"/>
      <c r="M64" s="476"/>
      <c r="N64" s="476"/>
      <c r="O64" s="476"/>
      <c r="P64" s="477"/>
      <c r="Q64" s="419"/>
      <c r="S64" s="419"/>
      <c r="T64" s="419"/>
      <c r="U64" s="419"/>
      <c r="V64" s="419"/>
      <c r="W64" s="419"/>
      <c r="X64" s="419"/>
      <c r="Y64" s="419"/>
      <c r="Z64" s="419"/>
      <c r="AA64" s="419"/>
      <c r="AB64" s="419"/>
      <c r="AC64" s="419"/>
      <c r="AD64" s="419"/>
      <c r="AE64" s="419"/>
      <c r="AF64" s="419"/>
      <c r="AG64" s="419"/>
      <c r="AH64" s="419"/>
      <c r="AI64" s="419"/>
      <c r="AJ64" s="419"/>
      <c r="AK64" s="419"/>
    </row>
    <row r="65" spans="1:37" s="27" customFormat="1" ht="17" customHeight="1" x14ac:dyDescent="0.2">
      <c r="A65" s="422"/>
      <c r="B65" s="418"/>
      <c r="C65" s="418"/>
      <c r="D65" s="419"/>
      <c r="E65" s="419"/>
      <c r="F65" s="418"/>
      <c r="G65" s="418"/>
      <c r="H65" s="19"/>
      <c r="I65" s="19"/>
      <c r="J65" s="419"/>
      <c r="K65" s="419"/>
      <c r="L65" s="66"/>
      <c r="M65" s="476"/>
      <c r="N65" s="476"/>
      <c r="O65" s="476"/>
      <c r="P65" s="477"/>
      <c r="Q65" s="419"/>
      <c r="S65" s="419"/>
      <c r="T65" s="419"/>
      <c r="U65" s="419"/>
      <c r="V65" s="419"/>
      <c r="W65" s="419"/>
      <c r="X65" s="419"/>
      <c r="Y65" s="419"/>
      <c r="Z65" s="419"/>
      <c r="AA65" s="419"/>
      <c r="AB65" s="419"/>
      <c r="AC65" s="419"/>
      <c r="AD65" s="419"/>
      <c r="AE65" s="419"/>
      <c r="AF65" s="419"/>
      <c r="AG65" s="419"/>
      <c r="AH65" s="419"/>
      <c r="AI65" s="419"/>
      <c r="AJ65" s="419"/>
      <c r="AK65" s="419"/>
    </row>
    <row r="66" spans="1:37" ht="16" customHeight="1" x14ac:dyDescent="0.2">
      <c r="A66" s="422"/>
      <c r="B66" s="418" t="s">
        <v>15</v>
      </c>
      <c r="C66" s="418">
        <v>4</v>
      </c>
      <c r="D66" s="418">
        <v>1</v>
      </c>
      <c r="E66" s="418" t="s">
        <v>45</v>
      </c>
      <c r="F66" s="418">
        <v>4.45</v>
      </c>
      <c r="G66" s="418">
        <v>175</v>
      </c>
      <c r="H66" s="19">
        <f t="shared" ref="H66:H70" si="12">G66/F66</f>
        <v>39.325842696629209</v>
      </c>
      <c r="I66" s="19" t="s">
        <v>49</v>
      </c>
      <c r="J66" s="418">
        <v>1</v>
      </c>
      <c r="K66" s="418">
        <v>2</v>
      </c>
      <c r="L66" s="11" t="s">
        <v>42</v>
      </c>
      <c r="M66" s="476"/>
      <c r="N66" s="476"/>
      <c r="O66" s="476"/>
      <c r="P66" s="477"/>
    </row>
    <row r="67" spans="1:37" ht="16" customHeight="1" x14ac:dyDescent="0.2">
      <c r="A67" s="422"/>
      <c r="B67" s="418"/>
      <c r="C67" s="418"/>
      <c r="D67" s="418">
        <v>2</v>
      </c>
      <c r="E67" s="418"/>
      <c r="F67" s="418">
        <v>5.31</v>
      </c>
      <c r="G67" s="418">
        <v>175</v>
      </c>
      <c r="H67" s="19">
        <f t="shared" si="12"/>
        <v>32.956685499058381</v>
      </c>
      <c r="I67" s="19" t="s">
        <v>49</v>
      </c>
      <c r="J67" s="418"/>
      <c r="K67" s="418"/>
      <c r="L67" s="11"/>
      <c r="M67" s="476"/>
      <c r="N67" s="476"/>
      <c r="O67" s="476"/>
      <c r="P67" s="477"/>
    </row>
    <row r="68" spans="1:37" ht="16" customHeight="1" x14ac:dyDescent="0.2">
      <c r="A68" s="422"/>
      <c r="B68" s="418"/>
      <c r="C68" s="418"/>
      <c r="D68" s="418">
        <v>3</v>
      </c>
      <c r="E68" s="418"/>
      <c r="F68" s="418">
        <v>5.6</v>
      </c>
      <c r="G68" s="418">
        <v>175</v>
      </c>
      <c r="H68" s="19">
        <f t="shared" si="12"/>
        <v>31.250000000000004</v>
      </c>
      <c r="I68" s="19" t="s">
        <v>49</v>
      </c>
      <c r="J68" s="418"/>
      <c r="K68" s="418"/>
      <c r="L68" s="11"/>
      <c r="M68" s="476"/>
      <c r="N68" s="476"/>
      <c r="O68" s="476"/>
      <c r="P68" s="477"/>
    </row>
    <row r="69" spans="1:37" ht="21" customHeight="1" x14ac:dyDescent="0.2">
      <c r="A69" s="422"/>
      <c r="B69" s="418"/>
      <c r="C69" s="418"/>
      <c r="D69" s="418">
        <v>4</v>
      </c>
      <c r="E69" s="418"/>
      <c r="F69" s="418">
        <v>7.15</v>
      </c>
      <c r="G69" s="418">
        <v>175</v>
      </c>
      <c r="H69" s="19">
        <f t="shared" si="12"/>
        <v>24.475524475524473</v>
      </c>
      <c r="I69" s="19" t="s">
        <v>49</v>
      </c>
      <c r="J69" s="418"/>
      <c r="K69" s="418"/>
      <c r="L69" s="11"/>
      <c r="M69" s="476"/>
      <c r="N69" s="476"/>
      <c r="O69" s="476"/>
      <c r="P69" s="477"/>
    </row>
    <row r="70" spans="1:37" ht="16" customHeight="1" x14ac:dyDescent="0.2">
      <c r="A70" s="422"/>
      <c r="B70" s="418"/>
      <c r="C70" s="418"/>
      <c r="D70" s="418">
        <v>5</v>
      </c>
      <c r="E70" s="418"/>
      <c r="F70" s="418">
        <v>7.95</v>
      </c>
      <c r="G70" s="418">
        <v>175</v>
      </c>
      <c r="H70" s="19">
        <f t="shared" si="12"/>
        <v>22.012578616352201</v>
      </c>
      <c r="I70" s="19" t="s">
        <v>49</v>
      </c>
      <c r="J70" s="418"/>
      <c r="K70" s="418"/>
      <c r="L70" s="11"/>
      <c r="M70" s="476"/>
      <c r="N70" s="476"/>
      <c r="O70" s="476"/>
      <c r="P70" s="477"/>
    </row>
    <row r="71" spans="1:37" ht="16" customHeight="1" x14ac:dyDescent="0.2">
      <c r="A71" s="422"/>
      <c r="B71" s="418"/>
      <c r="C71" s="418"/>
      <c r="D71" s="418"/>
      <c r="E71" s="418"/>
      <c r="F71" s="418"/>
      <c r="G71" s="418"/>
      <c r="H71" s="19"/>
      <c r="I71" s="19"/>
      <c r="J71" s="418"/>
      <c r="K71" s="418"/>
      <c r="L71" s="11"/>
      <c r="M71" s="476"/>
      <c r="N71" s="476"/>
      <c r="O71" s="476"/>
      <c r="P71" s="477"/>
    </row>
    <row r="72" spans="1:37" ht="16" customHeight="1" x14ac:dyDescent="0.2">
      <c r="A72" s="422"/>
      <c r="B72" s="418" t="s">
        <v>15</v>
      </c>
      <c r="C72" s="418">
        <v>5</v>
      </c>
      <c r="D72" s="418">
        <v>1</v>
      </c>
      <c r="E72" s="418"/>
      <c r="F72" s="418">
        <v>8.6999999999999993</v>
      </c>
      <c r="G72" s="418">
        <v>175</v>
      </c>
      <c r="H72" s="19">
        <f t="shared" ref="H72" si="13">G72/F72</f>
        <v>20.114942528735632</v>
      </c>
      <c r="I72" s="19" t="s">
        <v>49</v>
      </c>
      <c r="J72" s="418">
        <v>2</v>
      </c>
      <c r="K72" s="418">
        <v>1</v>
      </c>
      <c r="L72" s="11" t="s">
        <v>42</v>
      </c>
      <c r="M72" s="476"/>
      <c r="N72" s="476"/>
      <c r="O72" s="476"/>
      <c r="P72" s="477"/>
    </row>
    <row r="73" spans="1:37" ht="16" customHeight="1" x14ac:dyDescent="0.2">
      <c r="A73" s="422"/>
      <c r="B73" s="418"/>
      <c r="C73" s="418"/>
      <c r="D73" s="418"/>
      <c r="E73" s="418"/>
      <c r="F73" s="418"/>
      <c r="G73" s="418"/>
      <c r="H73" s="19"/>
      <c r="I73" s="19"/>
      <c r="J73" s="418"/>
      <c r="K73" s="418"/>
      <c r="L73" s="11"/>
      <c r="M73" s="476"/>
      <c r="N73" s="476"/>
      <c r="O73" s="476"/>
      <c r="P73" s="477"/>
    </row>
    <row r="74" spans="1:37" ht="16" customHeight="1" x14ac:dyDescent="0.2">
      <c r="A74" s="422"/>
      <c r="B74" s="418" t="s">
        <v>15</v>
      </c>
      <c r="C74" s="418">
        <v>7</v>
      </c>
      <c r="D74" s="418">
        <v>1</v>
      </c>
      <c r="E74" s="418" t="s">
        <v>52</v>
      </c>
      <c r="F74" s="418">
        <v>3.26</v>
      </c>
      <c r="G74" s="418">
        <v>175</v>
      </c>
      <c r="H74" s="19">
        <f t="shared" ref="H74:H77" si="14">G74/F74</f>
        <v>53.680981595092028</v>
      </c>
      <c r="I74" s="19" t="s">
        <v>49</v>
      </c>
      <c r="J74" s="418">
        <v>3</v>
      </c>
      <c r="K74" s="418">
        <v>1</v>
      </c>
      <c r="L74" s="11" t="s">
        <v>42</v>
      </c>
      <c r="M74" s="476"/>
      <c r="N74" s="476"/>
      <c r="O74" s="476"/>
      <c r="P74" s="477"/>
    </row>
    <row r="75" spans="1:37" x14ac:dyDescent="0.2">
      <c r="A75" s="422"/>
      <c r="B75" s="418"/>
      <c r="C75" s="418"/>
      <c r="D75" s="418">
        <v>2</v>
      </c>
      <c r="E75" s="418"/>
      <c r="F75" s="418">
        <v>3.67</v>
      </c>
      <c r="G75" s="418">
        <v>175</v>
      </c>
      <c r="H75" s="19">
        <f t="shared" si="14"/>
        <v>47.683923705722073</v>
      </c>
      <c r="I75" s="19" t="s">
        <v>49</v>
      </c>
      <c r="J75" s="418"/>
      <c r="K75" s="418"/>
      <c r="L75" s="11"/>
      <c r="M75" s="476"/>
      <c r="N75" s="476"/>
      <c r="O75" s="476"/>
      <c r="P75" s="477"/>
    </row>
    <row r="76" spans="1:37" x14ac:dyDescent="0.2">
      <c r="A76" s="422"/>
      <c r="B76" s="418"/>
      <c r="C76" s="418"/>
      <c r="D76" s="418">
        <v>3</v>
      </c>
      <c r="E76" s="418"/>
      <c r="F76" s="418">
        <v>4.59</v>
      </c>
      <c r="G76" s="418">
        <v>175</v>
      </c>
      <c r="H76" s="19">
        <f t="shared" si="14"/>
        <v>38.126361655773422</v>
      </c>
      <c r="I76" s="19" t="s">
        <v>49</v>
      </c>
      <c r="J76" s="418"/>
      <c r="K76" s="418"/>
      <c r="L76" s="11"/>
      <c r="M76" s="476"/>
      <c r="N76" s="476"/>
      <c r="O76" s="476"/>
      <c r="P76" s="477"/>
    </row>
    <row r="77" spans="1:37" x14ac:dyDescent="0.2">
      <c r="A77" s="422"/>
      <c r="B77" s="418"/>
      <c r="C77" s="418"/>
      <c r="D77" s="418">
        <v>4</v>
      </c>
      <c r="E77" s="418"/>
      <c r="F77" s="418">
        <v>7.25</v>
      </c>
      <c r="G77" s="418">
        <v>175</v>
      </c>
      <c r="H77" s="19">
        <f t="shared" si="14"/>
        <v>24.137931034482758</v>
      </c>
      <c r="I77" s="19" t="s">
        <v>49</v>
      </c>
      <c r="J77" s="418"/>
      <c r="K77" s="418"/>
      <c r="L77" s="11"/>
      <c r="M77" s="476"/>
      <c r="N77" s="476"/>
      <c r="O77" s="476"/>
      <c r="P77" s="477"/>
    </row>
    <row r="78" spans="1:37" x14ac:dyDescent="0.2">
      <c r="A78" s="422"/>
      <c r="B78" s="418"/>
      <c r="C78" s="418"/>
      <c r="D78" s="418"/>
      <c r="E78" s="418"/>
      <c r="F78" s="418"/>
      <c r="G78" s="418"/>
      <c r="H78" s="19"/>
      <c r="I78" s="19"/>
      <c r="J78" s="418"/>
      <c r="K78" s="418"/>
      <c r="L78" s="11"/>
      <c r="M78" s="476"/>
      <c r="N78" s="476"/>
      <c r="O78" s="476"/>
      <c r="P78" s="477"/>
    </row>
    <row r="79" spans="1:37" x14ac:dyDescent="0.2">
      <c r="A79" s="422"/>
      <c r="B79" s="418" t="s">
        <v>15</v>
      </c>
      <c r="C79" s="418">
        <v>8</v>
      </c>
      <c r="D79" s="418">
        <v>1</v>
      </c>
      <c r="E79" s="418" t="s">
        <v>52</v>
      </c>
      <c r="F79" s="418">
        <v>3.45</v>
      </c>
      <c r="G79" s="418">
        <v>175</v>
      </c>
      <c r="H79" s="19">
        <f t="shared" ref="H79:H80" si="15">G79/F79</f>
        <v>50.724637681159415</v>
      </c>
      <c r="I79" s="19" t="s">
        <v>49</v>
      </c>
      <c r="J79" s="418">
        <v>4</v>
      </c>
      <c r="K79" s="418">
        <v>1</v>
      </c>
      <c r="L79" s="11"/>
      <c r="M79" s="476"/>
      <c r="N79" s="476"/>
      <c r="O79" s="476"/>
      <c r="P79" s="477"/>
    </row>
    <row r="80" spans="1:37" x14ac:dyDescent="0.2">
      <c r="A80" s="422"/>
      <c r="B80" s="418"/>
      <c r="C80" s="418"/>
      <c r="D80" s="418">
        <v>2</v>
      </c>
      <c r="E80" s="418"/>
      <c r="F80" s="418">
        <v>4.9000000000000004</v>
      </c>
      <c r="G80" s="418">
        <v>175</v>
      </c>
      <c r="H80" s="19">
        <f t="shared" si="15"/>
        <v>35.714285714285708</v>
      </c>
      <c r="I80" s="19" t="s">
        <v>49</v>
      </c>
      <c r="J80" s="418"/>
      <c r="K80" s="418"/>
      <c r="L80" s="11"/>
      <c r="M80" s="476"/>
      <c r="N80" s="476"/>
      <c r="O80" s="476"/>
      <c r="P80" s="477"/>
    </row>
    <row r="81" spans="1:37" x14ac:dyDescent="0.2">
      <c r="A81" s="422"/>
      <c r="B81" s="418"/>
      <c r="C81" s="418"/>
      <c r="D81" s="418"/>
      <c r="E81" s="418"/>
      <c r="F81" s="418"/>
      <c r="G81" s="418"/>
      <c r="H81" s="19"/>
      <c r="I81" s="19"/>
      <c r="J81" s="418"/>
      <c r="K81" s="418"/>
      <c r="L81" s="11"/>
      <c r="M81" s="418"/>
      <c r="N81" s="418"/>
      <c r="O81" s="418"/>
      <c r="P81" s="423"/>
    </row>
    <row r="82" spans="1:37" ht="17" thickBot="1" x14ac:dyDescent="0.25">
      <c r="A82" s="12"/>
      <c r="B82" s="14"/>
      <c r="C82" s="14" t="s">
        <v>86</v>
      </c>
      <c r="D82" s="14">
        <v>20</v>
      </c>
      <c r="E82" s="14"/>
      <c r="F82" s="14"/>
      <c r="G82" s="14"/>
      <c r="H82" s="21"/>
      <c r="I82" s="21"/>
      <c r="J82" s="14"/>
      <c r="K82" s="14"/>
      <c r="L82" s="13"/>
      <c r="M82" s="14"/>
      <c r="N82" s="14"/>
      <c r="O82" s="14"/>
      <c r="P82" s="26"/>
    </row>
    <row r="83" spans="1:37" ht="17" thickBot="1" x14ac:dyDescent="0.25">
      <c r="A83" s="70"/>
      <c r="B83" s="70"/>
      <c r="C83" s="70"/>
      <c r="D83" s="70"/>
      <c r="E83" s="70"/>
      <c r="F83" s="70"/>
      <c r="G83" s="70"/>
      <c r="H83" s="67"/>
      <c r="I83" s="67"/>
      <c r="J83" s="70"/>
      <c r="K83" s="70"/>
      <c r="L83" s="66"/>
      <c r="M83" s="70"/>
      <c r="N83" s="70"/>
      <c r="O83" s="70"/>
      <c r="P83" s="70"/>
    </row>
    <row r="84" spans="1:37" s="27" customFormat="1" x14ac:dyDescent="0.2">
      <c r="A84" s="92">
        <v>43725</v>
      </c>
      <c r="B84" s="37" t="s">
        <v>15</v>
      </c>
      <c r="C84" s="37">
        <v>1</v>
      </c>
      <c r="D84" s="37">
        <v>1</v>
      </c>
      <c r="E84" s="37" t="s">
        <v>16</v>
      </c>
      <c r="F84" s="37">
        <v>4.0999999999999996</v>
      </c>
      <c r="G84" s="37">
        <v>175</v>
      </c>
      <c r="H84" s="38">
        <f>G84/F84</f>
        <v>42.682926829268297</v>
      </c>
      <c r="I84" s="38" t="s">
        <v>49</v>
      </c>
      <c r="J84" s="37">
        <v>0.05</v>
      </c>
      <c r="K84" s="37">
        <v>1</v>
      </c>
      <c r="L84" s="39">
        <v>0.5</v>
      </c>
      <c r="M84" s="37">
        <v>300</v>
      </c>
      <c r="N84" s="37">
        <v>100</v>
      </c>
      <c r="O84" s="37">
        <v>400</v>
      </c>
      <c r="P84" s="91">
        <v>400</v>
      </c>
      <c r="Q84" s="419"/>
      <c r="S84" s="419"/>
      <c r="T84" s="419"/>
      <c r="U84" s="419"/>
      <c r="V84" s="419"/>
      <c r="W84" s="419"/>
      <c r="X84" s="419"/>
      <c r="Y84" s="419"/>
      <c r="Z84" s="419"/>
      <c r="AA84" s="419"/>
      <c r="AB84" s="419"/>
      <c r="AC84" s="419"/>
      <c r="AD84" s="419"/>
      <c r="AE84" s="419"/>
      <c r="AF84" s="419"/>
      <c r="AG84" s="419"/>
      <c r="AH84" s="419"/>
      <c r="AI84" s="419"/>
      <c r="AJ84" s="419"/>
      <c r="AK84" s="419"/>
    </row>
    <row r="85" spans="1:37" s="27" customFormat="1" x14ac:dyDescent="0.2">
      <c r="A85" s="422"/>
      <c r="B85" s="418"/>
      <c r="C85" s="418"/>
      <c r="D85" s="418"/>
      <c r="E85" s="418"/>
      <c r="F85" s="418"/>
      <c r="G85" s="418"/>
      <c r="H85" s="19"/>
      <c r="I85" s="19"/>
      <c r="J85" s="418"/>
      <c r="K85" s="418"/>
      <c r="L85" s="11"/>
      <c r="M85" s="418"/>
      <c r="N85" s="418"/>
      <c r="O85" s="418"/>
      <c r="P85" s="423"/>
      <c r="Q85" s="419"/>
      <c r="S85" s="419"/>
      <c r="T85" s="419"/>
      <c r="U85" s="419"/>
      <c r="V85" s="419"/>
      <c r="W85" s="419"/>
      <c r="X85" s="419"/>
      <c r="Y85" s="419"/>
      <c r="Z85" s="419"/>
      <c r="AA85" s="419"/>
      <c r="AB85" s="419"/>
      <c r="AC85" s="419"/>
      <c r="AD85" s="419"/>
      <c r="AE85" s="419"/>
      <c r="AF85" s="419"/>
      <c r="AG85" s="419"/>
      <c r="AH85" s="419"/>
      <c r="AI85" s="419"/>
      <c r="AJ85" s="419"/>
      <c r="AK85" s="419"/>
    </row>
    <row r="86" spans="1:37" x14ac:dyDescent="0.2">
      <c r="A86" s="422"/>
      <c r="B86" s="418" t="s">
        <v>15</v>
      </c>
      <c r="C86" s="418">
        <v>2</v>
      </c>
      <c r="D86" s="418">
        <v>1</v>
      </c>
      <c r="E86" s="418" t="s">
        <v>27</v>
      </c>
      <c r="F86" s="418">
        <v>4.5999999999999996</v>
      </c>
      <c r="G86" s="418">
        <v>175</v>
      </c>
      <c r="H86" s="19">
        <f t="shared" ref="H86:H89" si="16">G86/F86</f>
        <v>38.04347826086957</v>
      </c>
      <c r="I86" s="19" t="s">
        <v>49</v>
      </c>
      <c r="J86" s="418">
        <v>3</v>
      </c>
      <c r="K86" s="418">
        <v>1</v>
      </c>
      <c r="L86" s="11">
        <v>1</v>
      </c>
      <c r="M86" s="418">
        <v>500</v>
      </c>
      <c r="N86" s="418">
        <v>500</v>
      </c>
      <c r="O86" s="418">
        <v>500</v>
      </c>
      <c r="P86" s="423">
        <v>300</v>
      </c>
    </row>
    <row r="87" spans="1:37" x14ac:dyDescent="0.2">
      <c r="A87" s="422"/>
      <c r="B87" s="418"/>
      <c r="C87" s="418"/>
      <c r="D87" s="418">
        <v>2</v>
      </c>
      <c r="E87" s="418"/>
      <c r="F87" s="418">
        <v>5.0999999999999996</v>
      </c>
      <c r="G87" s="418">
        <v>175</v>
      </c>
      <c r="H87" s="19">
        <f t="shared" si="16"/>
        <v>34.313725490196077</v>
      </c>
      <c r="I87" s="19" t="s">
        <v>49</v>
      </c>
      <c r="J87" s="418"/>
      <c r="K87" s="418"/>
      <c r="L87" s="11"/>
      <c r="M87" s="418">
        <v>400</v>
      </c>
      <c r="N87" s="418">
        <v>400</v>
      </c>
      <c r="O87" s="418">
        <v>400</v>
      </c>
      <c r="P87" s="423">
        <v>300</v>
      </c>
    </row>
    <row r="88" spans="1:37" x14ac:dyDescent="0.2">
      <c r="A88" s="422"/>
      <c r="B88" s="418"/>
      <c r="C88" s="418"/>
      <c r="D88" s="418">
        <v>3</v>
      </c>
      <c r="E88" s="418"/>
      <c r="F88" s="418">
        <v>5.6</v>
      </c>
      <c r="G88" s="418">
        <v>175</v>
      </c>
      <c r="H88" s="19">
        <f t="shared" si="16"/>
        <v>31.250000000000004</v>
      </c>
      <c r="I88" s="19" t="s">
        <v>49</v>
      </c>
      <c r="J88" s="418"/>
      <c r="K88" s="418"/>
      <c r="L88" s="11"/>
      <c r="M88" s="418">
        <v>400</v>
      </c>
      <c r="N88" s="418">
        <v>400</v>
      </c>
      <c r="O88" s="418">
        <v>500</v>
      </c>
      <c r="P88" s="423">
        <v>300</v>
      </c>
    </row>
    <row r="89" spans="1:37" x14ac:dyDescent="0.2">
      <c r="A89" s="422"/>
      <c r="B89" s="418"/>
      <c r="C89" s="418"/>
      <c r="D89" s="418">
        <v>4</v>
      </c>
      <c r="E89" s="418"/>
      <c r="F89" s="418">
        <v>5.7</v>
      </c>
      <c r="G89" s="418">
        <v>175</v>
      </c>
      <c r="H89" s="19">
        <f t="shared" si="16"/>
        <v>30.701754385964911</v>
      </c>
      <c r="I89" s="19" t="s">
        <v>49</v>
      </c>
      <c r="J89" s="418"/>
      <c r="K89" s="418"/>
      <c r="L89" s="11"/>
      <c r="M89" s="418">
        <v>500</v>
      </c>
      <c r="N89" s="418">
        <v>500</v>
      </c>
      <c r="O89" s="418">
        <v>500</v>
      </c>
      <c r="P89" s="423">
        <v>300</v>
      </c>
    </row>
    <row r="90" spans="1:37" x14ac:dyDescent="0.2">
      <c r="A90" s="422"/>
      <c r="B90" s="418"/>
      <c r="C90" s="418"/>
      <c r="D90" s="418">
        <v>5</v>
      </c>
      <c r="E90" s="418"/>
      <c r="F90" s="418">
        <v>6.7</v>
      </c>
      <c r="G90" s="418">
        <v>175</v>
      </c>
      <c r="H90" s="19">
        <f>G90/F90</f>
        <v>26.119402985074625</v>
      </c>
      <c r="I90" s="19" t="s">
        <v>49</v>
      </c>
      <c r="J90" s="418"/>
      <c r="K90" s="418"/>
      <c r="L90" s="11"/>
      <c r="M90" s="418">
        <v>400</v>
      </c>
      <c r="N90" s="418">
        <v>400</v>
      </c>
      <c r="O90" s="418">
        <v>400</v>
      </c>
      <c r="P90" s="423">
        <v>200</v>
      </c>
    </row>
    <row r="91" spans="1:37" x14ac:dyDescent="0.2">
      <c r="A91" s="422"/>
      <c r="B91" s="418"/>
      <c r="C91" s="418"/>
      <c r="D91" s="418"/>
      <c r="E91" s="418"/>
      <c r="F91" s="418"/>
      <c r="G91" s="418"/>
      <c r="H91" s="19"/>
      <c r="I91" s="19"/>
      <c r="J91" s="418"/>
      <c r="K91" s="418"/>
      <c r="L91" s="11"/>
      <c r="M91" s="418"/>
      <c r="N91" s="418"/>
      <c r="O91" s="418"/>
      <c r="P91" s="423"/>
    </row>
    <row r="92" spans="1:37" x14ac:dyDescent="0.2">
      <c r="A92" s="422"/>
      <c r="B92" s="418"/>
      <c r="C92" s="418"/>
      <c r="D92" s="418"/>
      <c r="E92" s="418"/>
      <c r="F92" s="418"/>
      <c r="G92" s="418"/>
      <c r="H92" s="19"/>
      <c r="I92" s="19"/>
      <c r="J92" s="418"/>
      <c r="K92" s="418"/>
      <c r="L92" s="11"/>
      <c r="M92" s="418"/>
      <c r="N92" s="418"/>
      <c r="O92" s="418"/>
      <c r="P92" s="423"/>
    </row>
    <row r="93" spans="1:37" x14ac:dyDescent="0.2">
      <c r="A93" s="422"/>
      <c r="B93" s="418" t="s">
        <v>15</v>
      </c>
      <c r="C93" s="418">
        <v>3</v>
      </c>
      <c r="D93" s="418">
        <v>1</v>
      </c>
      <c r="E93" s="418" t="s">
        <v>27</v>
      </c>
      <c r="F93" s="418">
        <v>4.5999999999999996</v>
      </c>
      <c r="G93" s="418">
        <v>175</v>
      </c>
      <c r="H93" s="19">
        <f t="shared" ref="H93:H96" si="17">G93/F93</f>
        <v>38.04347826086957</v>
      </c>
      <c r="I93" s="19" t="s">
        <v>49</v>
      </c>
      <c r="J93" s="418">
        <v>1.1000000000000001</v>
      </c>
      <c r="K93" s="418">
        <v>1</v>
      </c>
      <c r="L93" s="11">
        <v>1</v>
      </c>
      <c r="M93" s="418">
        <v>400</v>
      </c>
      <c r="N93" s="418">
        <v>300</v>
      </c>
      <c r="O93" s="418">
        <v>500</v>
      </c>
      <c r="P93" s="423">
        <v>300</v>
      </c>
    </row>
    <row r="94" spans="1:37" x14ac:dyDescent="0.2">
      <c r="A94" s="422"/>
      <c r="B94" s="418"/>
      <c r="C94" s="418"/>
      <c r="D94" s="418">
        <v>2</v>
      </c>
      <c r="E94" s="418"/>
      <c r="F94" s="418">
        <v>5.2</v>
      </c>
      <c r="G94" s="418">
        <v>175</v>
      </c>
      <c r="H94" s="19">
        <f t="shared" si="17"/>
        <v>33.653846153846153</v>
      </c>
      <c r="I94" s="19" t="s">
        <v>49</v>
      </c>
      <c r="J94" s="418"/>
      <c r="K94" s="418"/>
      <c r="L94" s="11"/>
      <c r="M94" s="418">
        <v>400</v>
      </c>
      <c r="N94" s="418">
        <v>300</v>
      </c>
      <c r="O94" s="418">
        <v>500</v>
      </c>
      <c r="P94" s="423">
        <v>400</v>
      </c>
    </row>
    <row r="95" spans="1:37" x14ac:dyDescent="0.2">
      <c r="A95" s="422"/>
      <c r="B95" s="418"/>
      <c r="C95" s="418"/>
      <c r="D95" s="418">
        <v>3</v>
      </c>
      <c r="E95" s="418"/>
      <c r="F95" s="418">
        <v>5.6</v>
      </c>
      <c r="G95" s="418">
        <v>175</v>
      </c>
      <c r="H95" s="19">
        <f t="shared" si="17"/>
        <v>31.250000000000004</v>
      </c>
      <c r="I95" s="19" t="s">
        <v>49</v>
      </c>
      <c r="J95" s="418"/>
      <c r="K95" s="418"/>
      <c r="L95" s="11"/>
      <c r="M95" s="418">
        <v>400</v>
      </c>
      <c r="N95" s="418">
        <v>300</v>
      </c>
      <c r="O95" s="418">
        <v>500</v>
      </c>
      <c r="P95" s="423">
        <v>400</v>
      </c>
    </row>
    <row r="96" spans="1:37" x14ac:dyDescent="0.2">
      <c r="A96" s="422"/>
      <c r="B96" s="418"/>
      <c r="C96" s="418"/>
      <c r="D96" s="418">
        <v>4</v>
      </c>
      <c r="E96" s="418"/>
      <c r="F96" s="418">
        <v>6.2</v>
      </c>
      <c r="G96" s="418">
        <v>175</v>
      </c>
      <c r="H96" s="19">
        <f t="shared" si="17"/>
        <v>28.225806451612904</v>
      </c>
      <c r="I96" s="19" t="s">
        <v>49</v>
      </c>
      <c r="J96" s="418"/>
      <c r="K96" s="418"/>
      <c r="L96" s="11"/>
      <c r="M96" s="418">
        <v>500</v>
      </c>
      <c r="N96" s="418">
        <v>300</v>
      </c>
      <c r="O96" s="418">
        <v>400</v>
      </c>
      <c r="P96" s="423">
        <v>400</v>
      </c>
    </row>
    <row r="97" spans="1:16" x14ac:dyDescent="0.2">
      <c r="A97" s="422"/>
      <c r="B97" s="418"/>
      <c r="C97" s="418"/>
      <c r="D97" s="418">
        <v>5</v>
      </c>
      <c r="E97" s="418"/>
      <c r="F97" s="418">
        <v>7.2</v>
      </c>
      <c r="G97" s="418">
        <v>175</v>
      </c>
      <c r="H97" s="19">
        <f>G97/F97</f>
        <v>24.305555555555554</v>
      </c>
      <c r="I97" s="19" t="s">
        <v>49</v>
      </c>
      <c r="J97" s="418"/>
      <c r="K97" s="418"/>
      <c r="L97" s="11"/>
      <c r="M97" s="418">
        <v>500</v>
      </c>
      <c r="N97" s="418">
        <v>300</v>
      </c>
      <c r="O97" s="418">
        <v>500</v>
      </c>
      <c r="P97" s="423" t="s">
        <v>80</v>
      </c>
    </row>
    <row r="98" spans="1:16" x14ac:dyDescent="0.2">
      <c r="A98" s="422"/>
      <c r="B98" s="418"/>
      <c r="C98" s="418"/>
      <c r="D98" s="418"/>
      <c r="E98" s="418"/>
      <c r="F98" s="418"/>
      <c r="G98" s="418"/>
      <c r="H98" s="19"/>
      <c r="I98" s="19"/>
      <c r="J98" s="418"/>
      <c r="K98" s="418"/>
      <c r="L98" s="11"/>
      <c r="M98" s="418"/>
      <c r="N98" s="418"/>
      <c r="O98" s="418"/>
      <c r="P98" s="423"/>
    </row>
    <row r="99" spans="1:16" x14ac:dyDescent="0.2">
      <c r="A99" s="422"/>
      <c r="B99" s="418"/>
      <c r="C99" s="418"/>
      <c r="D99" s="418"/>
      <c r="E99" s="418"/>
      <c r="F99" s="418"/>
      <c r="G99" s="418"/>
      <c r="H99" s="19"/>
      <c r="I99" s="19"/>
      <c r="J99" s="418"/>
      <c r="K99" s="418"/>
      <c r="L99" s="11"/>
      <c r="M99" s="418"/>
      <c r="N99" s="418"/>
      <c r="O99" s="418"/>
      <c r="P99" s="423"/>
    </row>
    <row r="100" spans="1:16" x14ac:dyDescent="0.2">
      <c r="A100" s="422"/>
      <c r="B100" s="418" t="s">
        <v>15</v>
      </c>
      <c r="C100" s="418">
        <v>4</v>
      </c>
      <c r="D100" s="41">
        <v>1</v>
      </c>
      <c r="E100" s="41" t="s">
        <v>27</v>
      </c>
      <c r="F100" s="41">
        <v>5.6</v>
      </c>
      <c r="G100" s="41">
        <v>175</v>
      </c>
      <c r="H100" s="42">
        <f>G100/F100</f>
        <v>31.250000000000004</v>
      </c>
      <c r="I100" s="42" t="s">
        <v>49</v>
      </c>
      <c r="J100" s="41">
        <v>1.6</v>
      </c>
      <c r="K100" s="41">
        <v>1</v>
      </c>
      <c r="L100" s="43">
        <v>1</v>
      </c>
      <c r="M100" s="41">
        <v>500</v>
      </c>
      <c r="N100" s="41">
        <v>500</v>
      </c>
      <c r="O100" s="41">
        <v>600</v>
      </c>
      <c r="P100" s="49">
        <v>400</v>
      </c>
    </row>
    <row r="101" spans="1:16" x14ac:dyDescent="0.2">
      <c r="A101" s="422"/>
      <c r="B101" s="418"/>
      <c r="C101" s="418"/>
      <c r="D101" s="41">
        <v>2</v>
      </c>
      <c r="E101" s="41"/>
      <c r="F101" s="41">
        <v>7.2</v>
      </c>
      <c r="G101" s="41">
        <v>175</v>
      </c>
      <c r="H101" s="42">
        <f>G101/F101</f>
        <v>24.305555555555554</v>
      </c>
      <c r="I101" s="42" t="s">
        <v>49</v>
      </c>
      <c r="J101" s="41"/>
      <c r="K101" s="41"/>
      <c r="L101" s="43"/>
      <c r="M101" s="41">
        <v>600</v>
      </c>
      <c r="N101" s="41">
        <v>600</v>
      </c>
      <c r="O101" s="41">
        <v>600</v>
      </c>
      <c r="P101" s="49">
        <v>400</v>
      </c>
    </row>
    <row r="102" spans="1:16" x14ac:dyDescent="0.2">
      <c r="A102" s="422"/>
      <c r="B102" s="418"/>
      <c r="C102" s="418"/>
      <c r="D102" s="41">
        <v>3</v>
      </c>
      <c r="E102" s="41"/>
      <c r="F102" s="41">
        <v>7.5</v>
      </c>
      <c r="G102" s="41">
        <v>175</v>
      </c>
      <c r="H102" s="42">
        <f>G102/F102</f>
        <v>23.333333333333332</v>
      </c>
      <c r="I102" s="42" t="s">
        <v>49</v>
      </c>
      <c r="J102" s="41"/>
      <c r="K102" s="41"/>
      <c r="L102" s="43"/>
      <c r="M102" s="41">
        <v>500</v>
      </c>
      <c r="N102" s="41">
        <v>500</v>
      </c>
      <c r="O102" s="41">
        <v>500</v>
      </c>
      <c r="P102" s="49">
        <v>300</v>
      </c>
    </row>
    <row r="103" spans="1:16" x14ac:dyDescent="0.2">
      <c r="A103" s="422"/>
      <c r="B103" s="418"/>
      <c r="C103" s="418"/>
      <c r="D103" s="41">
        <v>4</v>
      </c>
      <c r="E103" s="41"/>
      <c r="F103" s="41">
        <v>9.1999999999999993</v>
      </c>
      <c r="G103" s="41">
        <v>175</v>
      </c>
      <c r="H103" s="42">
        <f>G103/F103</f>
        <v>19.021739130434785</v>
      </c>
      <c r="I103" s="42" t="s">
        <v>49</v>
      </c>
      <c r="J103" s="41"/>
      <c r="K103" s="41"/>
      <c r="L103" s="43"/>
      <c r="M103" s="41">
        <v>600</v>
      </c>
      <c r="N103" s="41">
        <v>600</v>
      </c>
      <c r="O103" s="41">
        <v>600</v>
      </c>
      <c r="P103" s="49">
        <v>400</v>
      </c>
    </row>
    <row r="104" spans="1:16" x14ac:dyDescent="0.2">
      <c r="A104" s="422"/>
      <c r="B104" s="418"/>
      <c r="C104" s="418"/>
      <c r="D104" s="418"/>
      <c r="E104" s="418"/>
      <c r="F104" s="418"/>
      <c r="G104" s="418"/>
      <c r="H104" s="19"/>
      <c r="I104" s="19"/>
      <c r="J104" s="418"/>
      <c r="K104" s="418"/>
      <c r="L104" s="11"/>
      <c r="M104" s="418"/>
      <c r="N104" s="418"/>
      <c r="O104" s="418"/>
      <c r="P104" s="423"/>
    </row>
    <row r="105" spans="1:16" ht="17" thickBot="1" x14ac:dyDescent="0.25">
      <c r="A105" s="12"/>
      <c r="B105" s="14"/>
      <c r="C105" s="14" t="s">
        <v>86</v>
      </c>
      <c r="D105" s="14">
        <v>16</v>
      </c>
      <c r="E105" s="14"/>
      <c r="F105" s="14"/>
      <c r="G105" s="14"/>
      <c r="H105" s="21"/>
      <c r="I105" s="21"/>
      <c r="J105" s="14"/>
      <c r="K105" s="14"/>
      <c r="L105" s="13"/>
      <c r="M105" s="14"/>
      <c r="N105" s="14"/>
      <c r="O105" s="14"/>
      <c r="P105" s="26"/>
    </row>
    <row r="106" spans="1:16" ht="17" thickBot="1" x14ac:dyDescent="0.25">
      <c r="A106" s="70"/>
      <c r="B106" s="70"/>
      <c r="C106" s="70"/>
      <c r="D106" s="70"/>
      <c r="E106" s="70"/>
      <c r="F106" s="70"/>
      <c r="G106" s="70"/>
      <c r="H106" s="67"/>
      <c r="I106" s="67"/>
      <c r="J106" s="70"/>
      <c r="K106" s="70"/>
      <c r="L106" s="66"/>
      <c r="M106" s="70"/>
      <c r="N106" s="70"/>
      <c r="O106" s="70"/>
      <c r="P106" s="70"/>
    </row>
    <row r="107" spans="1:16" x14ac:dyDescent="0.2">
      <c r="A107" s="15">
        <v>43732</v>
      </c>
      <c r="B107" s="417" t="s">
        <v>15</v>
      </c>
      <c r="C107" s="417">
        <v>2</v>
      </c>
      <c r="D107" s="417">
        <v>1</v>
      </c>
      <c r="E107" s="417" t="s">
        <v>57</v>
      </c>
      <c r="F107" s="417"/>
      <c r="G107" s="417"/>
      <c r="H107" s="17"/>
      <c r="I107" s="417" t="s">
        <v>57</v>
      </c>
      <c r="J107" s="417"/>
      <c r="K107" s="417"/>
      <c r="L107" s="9"/>
      <c r="M107" s="417">
        <v>500</v>
      </c>
      <c r="N107" s="417">
        <v>400</v>
      </c>
      <c r="O107" s="417">
        <v>500</v>
      </c>
      <c r="P107" s="10">
        <v>400</v>
      </c>
    </row>
    <row r="108" spans="1:16" x14ac:dyDescent="0.2">
      <c r="A108" s="422"/>
      <c r="B108" s="418"/>
      <c r="C108" s="418"/>
      <c r="D108" s="418"/>
      <c r="E108" s="418"/>
      <c r="F108" s="418"/>
      <c r="G108" s="418"/>
      <c r="H108" s="19"/>
      <c r="I108" s="19"/>
      <c r="J108" s="418"/>
      <c r="K108" s="418"/>
      <c r="L108" s="11"/>
      <c r="M108" s="418"/>
      <c r="N108" s="418"/>
      <c r="O108" s="418"/>
      <c r="P108" s="423"/>
    </row>
    <row r="109" spans="1:16" x14ac:dyDescent="0.2">
      <c r="A109" s="422"/>
      <c r="B109" s="418" t="s">
        <v>15</v>
      </c>
      <c r="C109" s="418">
        <v>3</v>
      </c>
      <c r="D109" s="41">
        <v>1</v>
      </c>
      <c r="E109" s="41" t="s">
        <v>38</v>
      </c>
      <c r="F109" s="41">
        <v>5.84</v>
      </c>
      <c r="G109" s="41">
        <v>163</v>
      </c>
      <c r="H109" s="42">
        <f>G109/F109</f>
        <v>27.910958904109588</v>
      </c>
      <c r="I109" s="42" t="s">
        <v>49</v>
      </c>
      <c r="J109" s="41">
        <v>0.52</v>
      </c>
      <c r="K109" s="41">
        <v>1</v>
      </c>
      <c r="L109" s="43">
        <v>0.5</v>
      </c>
      <c r="M109" s="41">
        <v>300</v>
      </c>
      <c r="N109" s="41">
        <v>200</v>
      </c>
      <c r="O109" s="41">
        <v>400</v>
      </c>
      <c r="P109" s="49">
        <v>200</v>
      </c>
    </row>
    <row r="110" spans="1:16" x14ac:dyDescent="0.2">
      <c r="A110" s="422"/>
      <c r="B110" s="418"/>
      <c r="C110" s="418"/>
      <c r="D110" s="41">
        <v>2</v>
      </c>
      <c r="E110" s="41"/>
      <c r="F110" s="41">
        <v>6.32</v>
      </c>
      <c r="G110" s="41">
        <v>163</v>
      </c>
      <c r="H110" s="42">
        <f>G110/F110</f>
        <v>25.791139240506329</v>
      </c>
      <c r="I110" s="42" t="s">
        <v>49</v>
      </c>
      <c r="J110" s="41"/>
      <c r="K110" s="41"/>
      <c r="L110" s="43"/>
      <c r="M110" s="41">
        <v>400</v>
      </c>
      <c r="N110" s="41">
        <v>300</v>
      </c>
      <c r="O110" s="41">
        <v>400</v>
      </c>
      <c r="P110" s="49">
        <v>200</v>
      </c>
    </row>
    <row r="111" spans="1:16" x14ac:dyDescent="0.2">
      <c r="A111" s="422"/>
      <c r="B111" s="418"/>
      <c r="C111" s="418"/>
      <c r="D111" s="41">
        <v>3</v>
      </c>
      <c r="E111" s="41" t="s">
        <v>57</v>
      </c>
      <c r="F111" s="41"/>
      <c r="G111" s="41"/>
      <c r="H111" s="42"/>
      <c r="I111" s="41" t="s">
        <v>57</v>
      </c>
      <c r="J111" s="41"/>
      <c r="K111" s="41"/>
      <c r="L111" s="43"/>
      <c r="M111" s="41">
        <v>400</v>
      </c>
      <c r="N111" s="41">
        <v>300</v>
      </c>
      <c r="O111" s="41">
        <v>500</v>
      </c>
      <c r="P111" s="49">
        <v>300</v>
      </c>
    </row>
    <row r="112" spans="1:16" x14ac:dyDescent="0.2">
      <c r="A112" s="422"/>
      <c r="B112" s="418"/>
      <c r="C112" s="418"/>
      <c r="D112" s="418"/>
      <c r="E112" s="418"/>
      <c r="F112" s="418"/>
      <c r="G112" s="418"/>
      <c r="H112" s="19"/>
      <c r="I112" s="19"/>
      <c r="J112" s="418"/>
      <c r="K112" s="418"/>
      <c r="L112" s="11"/>
      <c r="M112" s="418"/>
      <c r="N112" s="418"/>
      <c r="O112" s="418"/>
      <c r="P112" s="423"/>
    </row>
    <row r="113" spans="1:37" x14ac:dyDescent="0.2">
      <c r="A113" s="422"/>
      <c r="B113" s="418" t="s">
        <v>15</v>
      </c>
      <c r="C113" s="418">
        <v>4</v>
      </c>
      <c r="D113" s="418">
        <v>1</v>
      </c>
      <c r="E113" s="418" t="s">
        <v>64</v>
      </c>
      <c r="F113" s="418"/>
      <c r="G113" s="418"/>
      <c r="H113" s="19"/>
      <c r="I113" s="418" t="s">
        <v>64</v>
      </c>
      <c r="J113" s="418"/>
      <c r="K113" s="418"/>
      <c r="L113" s="11"/>
      <c r="M113" s="418">
        <v>200</v>
      </c>
      <c r="N113" s="418">
        <v>100</v>
      </c>
      <c r="O113" s="418">
        <v>400</v>
      </c>
      <c r="P113" s="423" t="s">
        <v>39</v>
      </c>
    </row>
    <row r="114" spans="1:37" x14ac:dyDescent="0.2">
      <c r="A114" s="422"/>
      <c r="B114" s="418"/>
      <c r="C114" s="418"/>
      <c r="D114" s="418"/>
      <c r="E114" s="418"/>
      <c r="F114" s="418"/>
      <c r="G114" s="418"/>
      <c r="H114" s="19"/>
      <c r="I114" s="418"/>
      <c r="J114" s="418"/>
      <c r="K114" s="418"/>
      <c r="L114" s="11"/>
      <c r="M114" s="418"/>
      <c r="N114" s="418"/>
      <c r="O114" s="418"/>
      <c r="P114" s="423"/>
    </row>
    <row r="115" spans="1:37" s="27" customFormat="1" ht="17" thickBot="1" x14ac:dyDescent="0.25">
      <c r="A115" s="12"/>
      <c r="B115" s="14"/>
      <c r="C115" s="14" t="s">
        <v>86</v>
      </c>
      <c r="D115" s="14">
        <v>5</v>
      </c>
      <c r="E115" s="14"/>
      <c r="F115" s="14"/>
      <c r="G115" s="14"/>
      <c r="H115" s="21"/>
      <c r="I115" s="21"/>
      <c r="J115" s="14"/>
      <c r="K115" s="14"/>
      <c r="L115" s="13"/>
      <c r="M115" s="14"/>
      <c r="N115" s="14"/>
      <c r="O115" s="14"/>
      <c r="P115" s="26"/>
      <c r="Q115" s="419"/>
      <c r="S115" s="419"/>
      <c r="T115" s="419"/>
      <c r="U115" s="419"/>
      <c r="V115" s="419"/>
      <c r="W115" s="419"/>
      <c r="X115" s="419"/>
      <c r="Y115" s="419"/>
      <c r="Z115" s="419"/>
      <c r="AA115" s="419"/>
      <c r="AB115" s="419"/>
      <c r="AC115" s="419"/>
      <c r="AD115" s="419"/>
      <c r="AE115" s="419"/>
      <c r="AF115" s="419"/>
      <c r="AG115" s="419"/>
      <c r="AH115" s="419"/>
      <c r="AI115" s="419"/>
      <c r="AJ115" s="419"/>
      <c r="AK115" s="419"/>
    </row>
    <row r="116" spans="1:37" s="27" customFormat="1" ht="17" thickBot="1" x14ac:dyDescent="0.25">
      <c r="A116" s="70"/>
      <c r="B116" s="70"/>
      <c r="C116" s="70"/>
      <c r="D116" s="70"/>
      <c r="E116" s="70"/>
      <c r="F116" s="70"/>
      <c r="G116" s="70"/>
      <c r="H116" s="67"/>
      <c r="I116" s="67"/>
      <c r="J116" s="70"/>
      <c r="K116" s="70"/>
      <c r="L116" s="66"/>
      <c r="M116" s="70"/>
      <c r="N116" s="70"/>
      <c r="O116" s="70"/>
      <c r="P116" s="70"/>
      <c r="Q116" s="419"/>
      <c r="S116" s="419"/>
      <c r="T116" s="419"/>
      <c r="U116" s="419"/>
      <c r="V116" s="419"/>
      <c r="W116" s="419"/>
      <c r="X116" s="419"/>
      <c r="Y116" s="419"/>
      <c r="Z116" s="419"/>
      <c r="AA116" s="419"/>
      <c r="AB116" s="419"/>
      <c r="AC116" s="419"/>
      <c r="AD116" s="419"/>
      <c r="AE116" s="419"/>
      <c r="AF116" s="419"/>
      <c r="AG116" s="419"/>
      <c r="AH116" s="419"/>
      <c r="AI116" s="419"/>
      <c r="AJ116" s="419"/>
      <c r="AK116" s="419"/>
    </row>
    <row r="117" spans="1:37" x14ac:dyDescent="0.2">
      <c r="A117" s="15">
        <v>43734</v>
      </c>
      <c r="B117" s="417" t="s">
        <v>15</v>
      </c>
      <c r="C117" s="417">
        <v>2</v>
      </c>
      <c r="D117" s="417">
        <v>1</v>
      </c>
      <c r="E117" s="417" t="s">
        <v>71</v>
      </c>
      <c r="F117" s="417">
        <v>3.76</v>
      </c>
      <c r="G117" s="417">
        <v>165</v>
      </c>
      <c r="H117" s="17">
        <f t="shared" ref="H117:H118" si="18">G117/F117</f>
        <v>43.882978723404257</v>
      </c>
      <c r="I117" s="17" t="s">
        <v>49</v>
      </c>
      <c r="J117" s="417">
        <v>1.5</v>
      </c>
      <c r="K117" s="417">
        <v>1</v>
      </c>
      <c r="L117" s="9"/>
      <c r="M117" s="417">
        <v>400</v>
      </c>
      <c r="N117" s="417">
        <v>300</v>
      </c>
      <c r="O117" s="417"/>
      <c r="P117" s="10"/>
    </row>
    <row r="118" spans="1:37" x14ac:dyDescent="0.2">
      <c r="A118" s="422"/>
      <c r="B118" s="418"/>
      <c r="C118" s="418"/>
      <c r="D118" s="418">
        <v>2</v>
      </c>
      <c r="E118" s="418"/>
      <c r="F118" s="418">
        <v>3.76</v>
      </c>
      <c r="G118" s="418">
        <v>165</v>
      </c>
      <c r="H118" s="19">
        <f t="shared" si="18"/>
        <v>43.882978723404257</v>
      </c>
      <c r="I118" s="19" t="s">
        <v>49</v>
      </c>
      <c r="J118" s="418"/>
      <c r="K118" s="418"/>
      <c r="L118" s="11"/>
      <c r="M118" s="418">
        <v>500</v>
      </c>
      <c r="N118" s="418">
        <v>0</v>
      </c>
      <c r="O118" s="418"/>
      <c r="P118" s="423"/>
    </row>
    <row r="119" spans="1:37" x14ac:dyDescent="0.2">
      <c r="A119" s="422"/>
      <c r="B119" s="418"/>
      <c r="C119" s="418"/>
      <c r="D119" s="418">
        <v>3</v>
      </c>
      <c r="E119" s="418"/>
      <c r="F119" s="418">
        <v>5.31</v>
      </c>
      <c r="G119" s="418">
        <v>165</v>
      </c>
      <c r="H119" s="19">
        <f>G119/F119</f>
        <v>31.073446327683619</v>
      </c>
      <c r="I119" s="19" t="s">
        <v>49</v>
      </c>
      <c r="J119" s="418"/>
      <c r="K119" s="418"/>
      <c r="L119" s="11"/>
      <c r="M119" s="418">
        <v>300</v>
      </c>
      <c r="N119" s="418">
        <v>100</v>
      </c>
      <c r="O119" s="418"/>
      <c r="P119" s="423"/>
    </row>
    <row r="120" spans="1:37" x14ac:dyDescent="0.2">
      <c r="A120" s="422"/>
      <c r="B120" s="418"/>
      <c r="C120" s="418"/>
      <c r="D120" s="418">
        <v>4</v>
      </c>
      <c r="E120" s="418"/>
      <c r="F120" s="418">
        <v>5.31</v>
      </c>
      <c r="G120" s="418">
        <v>165</v>
      </c>
      <c r="H120" s="19">
        <f>G120/F120</f>
        <v>31.073446327683619</v>
      </c>
      <c r="I120" s="19" t="s">
        <v>49</v>
      </c>
      <c r="J120" s="418"/>
      <c r="K120" s="418"/>
      <c r="L120" s="11"/>
      <c r="M120" s="418">
        <v>500</v>
      </c>
      <c r="N120" s="418">
        <v>0</v>
      </c>
      <c r="O120" s="418"/>
      <c r="P120" s="423"/>
    </row>
    <row r="121" spans="1:37" x14ac:dyDescent="0.2">
      <c r="A121" s="422"/>
      <c r="B121" s="418"/>
      <c r="C121" s="418"/>
      <c r="D121" s="418"/>
      <c r="E121" s="418"/>
      <c r="F121" s="418"/>
      <c r="G121" s="418"/>
      <c r="H121" s="19"/>
      <c r="I121" s="19"/>
      <c r="J121" s="418"/>
      <c r="K121" s="418"/>
      <c r="L121" s="11"/>
      <c r="M121" s="418"/>
      <c r="N121" s="418"/>
      <c r="O121" s="418"/>
      <c r="P121" s="423"/>
    </row>
    <row r="122" spans="1:37" x14ac:dyDescent="0.2">
      <c r="A122" s="422"/>
      <c r="B122" s="418" t="s">
        <v>15</v>
      </c>
      <c r="C122" s="418">
        <v>3</v>
      </c>
      <c r="D122" s="418">
        <v>1</v>
      </c>
      <c r="E122" s="418"/>
      <c r="F122" s="418">
        <v>8.35</v>
      </c>
      <c r="G122" s="418">
        <v>165</v>
      </c>
      <c r="H122" s="19">
        <f>G122/F122</f>
        <v>19.76047904191617</v>
      </c>
      <c r="I122" s="19" t="s">
        <v>49</v>
      </c>
      <c r="J122" s="418">
        <v>1.1000000000000001</v>
      </c>
      <c r="K122" s="418">
        <v>1</v>
      </c>
      <c r="L122" s="11"/>
      <c r="M122" s="418">
        <v>400</v>
      </c>
      <c r="N122" s="418">
        <v>400</v>
      </c>
      <c r="O122" s="418">
        <v>400</v>
      </c>
      <c r="P122" s="423">
        <v>200</v>
      </c>
    </row>
    <row r="123" spans="1:37" x14ac:dyDescent="0.2">
      <c r="A123" s="422"/>
      <c r="B123" s="418"/>
      <c r="C123" s="418"/>
      <c r="D123" s="418"/>
      <c r="E123" s="418"/>
      <c r="F123" s="418"/>
      <c r="G123" s="418"/>
      <c r="H123" s="19"/>
      <c r="I123" s="19"/>
      <c r="J123" s="418"/>
      <c r="K123" s="418"/>
      <c r="L123" s="11"/>
      <c r="M123" s="418"/>
      <c r="N123" s="418"/>
      <c r="O123" s="418"/>
      <c r="P123" s="423"/>
    </row>
    <row r="124" spans="1:37" x14ac:dyDescent="0.2">
      <c r="A124" s="422"/>
      <c r="B124" s="418" t="s">
        <v>15</v>
      </c>
      <c r="C124" s="418">
        <v>4</v>
      </c>
      <c r="D124" s="418">
        <v>1</v>
      </c>
      <c r="E124" s="418"/>
      <c r="F124" s="418">
        <v>14.2</v>
      </c>
      <c r="G124" s="418">
        <v>165</v>
      </c>
      <c r="H124" s="19">
        <f t="shared" ref="H124:H125" si="19">G124/F124</f>
        <v>11.619718309859156</v>
      </c>
      <c r="I124" s="19" t="s">
        <v>49</v>
      </c>
      <c r="J124" s="418">
        <v>2</v>
      </c>
      <c r="K124" s="418">
        <v>1</v>
      </c>
      <c r="L124" s="11"/>
      <c r="M124" s="418">
        <v>400</v>
      </c>
      <c r="N124" s="418">
        <v>300</v>
      </c>
      <c r="O124" s="418">
        <v>300</v>
      </c>
      <c r="P124" s="423">
        <v>0</v>
      </c>
    </row>
    <row r="125" spans="1:37" x14ac:dyDescent="0.2">
      <c r="A125" s="422"/>
      <c r="B125" s="418"/>
      <c r="C125" s="418"/>
      <c r="D125" s="418">
        <v>2</v>
      </c>
      <c r="E125" s="418"/>
      <c r="F125" s="418">
        <v>35.299999999999997</v>
      </c>
      <c r="G125" s="418">
        <v>165</v>
      </c>
      <c r="H125" s="19">
        <f t="shared" si="19"/>
        <v>4.6742209631728047</v>
      </c>
      <c r="I125" s="25" t="s">
        <v>50</v>
      </c>
      <c r="J125" s="418"/>
      <c r="K125" s="418"/>
      <c r="L125" s="11"/>
      <c r="M125" s="418"/>
      <c r="N125" s="418"/>
      <c r="O125" s="418">
        <v>500</v>
      </c>
      <c r="P125" s="423">
        <v>300</v>
      </c>
    </row>
    <row r="126" spans="1:37" x14ac:dyDescent="0.2">
      <c r="A126" s="422"/>
      <c r="B126" s="418"/>
      <c r="C126" s="418"/>
      <c r="D126" s="418"/>
      <c r="E126" s="418"/>
      <c r="F126" s="418"/>
      <c r="G126" s="418"/>
      <c r="H126" s="19"/>
      <c r="I126" s="19"/>
      <c r="J126" s="418"/>
      <c r="K126" s="418"/>
      <c r="L126" s="11"/>
      <c r="M126" s="418"/>
      <c r="N126" s="418"/>
      <c r="O126" s="418"/>
      <c r="P126" s="423"/>
    </row>
    <row r="127" spans="1:37" x14ac:dyDescent="0.2">
      <c r="A127" s="422"/>
      <c r="B127" s="418" t="s">
        <v>15</v>
      </c>
      <c r="C127" s="418">
        <v>5</v>
      </c>
      <c r="D127" s="418">
        <v>1</v>
      </c>
      <c r="E127" s="418"/>
      <c r="F127" s="418">
        <v>5.47</v>
      </c>
      <c r="G127" s="418">
        <v>165</v>
      </c>
      <c r="H127" s="19">
        <f t="shared" ref="H127:H135" si="20">G127/F127</f>
        <v>30.164533820840951</v>
      </c>
      <c r="I127" s="19" t="s">
        <v>49</v>
      </c>
      <c r="J127" s="418">
        <v>1</v>
      </c>
      <c r="K127" s="418">
        <v>1</v>
      </c>
      <c r="L127" s="11"/>
      <c r="M127" s="418">
        <v>200</v>
      </c>
      <c r="N127" s="418" t="s">
        <v>81</v>
      </c>
      <c r="O127" s="418"/>
      <c r="P127" s="423"/>
    </row>
    <row r="128" spans="1:37" x14ac:dyDescent="0.2">
      <c r="A128" s="422"/>
      <c r="B128" s="418"/>
      <c r="C128" s="418"/>
      <c r="D128" s="418">
        <v>2</v>
      </c>
      <c r="E128" s="418"/>
      <c r="F128" s="418">
        <v>6.3</v>
      </c>
      <c r="G128" s="418">
        <v>165</v>
      </c>
      <c r="H128" s="19">
        <f t="shared" si="20"/>
        <v>26.19047619047619</v>
      </c>
      <c r="I128" s="19" t="s">
        <v>49</v>
      </c>
      <c r="J128" s="418"/>
      <c r="K128" s="418"/>
      <c r="L128" s="11"/>
      <c r="M128" s="418">
        <v>400</v>
      </c>
      <c r="N128" s="418" t="s">
        <v>81</v>
      </c>
      <c r="O128" s="418"/>
      <c r="P128" s="423"/>
    </row>
    <row r="129" spans="1:16" x14ac:dyDescent="0.2">
      <c r="A129" s="422"/>
      <c r="B129" s="418"/>
      <c r="C129" s="418"/>
      <c r="D129" s="418">
        <v>3</v>
      </c>
      <c r="E129" s="418"/>
      <c r="F129" s="418">
        <v>7.3</v>
      </c>
      <c r="G129" s="418">
        <v>165</v>
      </c>
      <c r="H129" s="19">
        <f t="shared" si="20"/>
        <v>22.602739726027398</v>
      </c>
      <c r="I129" s="19" t="s">
        <v>49</v>
      </c>
      <c r="J129" s="418"/>
      <c r="K129" s="418"/>
      <c r="L129" s="11"/>
      <c r="M129" s="418">
        <v>200</v>
      </c>
      <c r="N129" s="418" t="s">
        <v>81</v>
      </c>
      <c r="O129" s="418"/>
      <c r="P129" s="423"/>
    </row>
    <row r="130" spans="1:16" x14ac:dyDescent="0.2">
      <c r="A130" s="422"/>
      <c r="B130" s="418"/>
      <c r="C130" s="418"/>
      <c r="D130" s="418">
        <v>4</v>
      </c>
      <c r="E130" s="418"/>
      <c r="F130" s="418">
        <v>7.55</v>
      </c>
      <c r="G130" s="418">
        <v>165</v>
      </c>
      <c r="H130" s="19">
        <f t="shared" si="20"/>
        <v>21.85430463576159</v>
      </c>
      <c r="I130" s="19" t="s">
        <v>49</v>
      </c>
      <c r="J130" s="418"/>
      <c r="K130" s="418"/>
      <c r="L130" s="11"/>
      <c r="M130" s="418">
        <v>200</v>
      </c>
      <c r="N130" s="418" t="s">
        <v>81</v>
      </c>
      <c r="O130" s="418"/>
      <c r="P130" s="423"/>
    </row>
    <row r="131" spans="1:16" x14ac:dyDescent="0.2">
      <c r="A131" s="422"/>
      <c r="B131" s="418"/>
      <c r="C131" s="418"/>
      <c r="D131" s="418">
        <v>5</v>
      </c>
      <c r="E131" s="418"/>
      <c r="F131" s="418">
        <v>7.96</v>
      </c>
      <c r="G131" s="418">
        <v>165</v>
      </c>
      <c r="H131" s="19">
        <f t="shared" si="20"/>
        <v>20.728643216080403</v>
      </c>
      <c r="I131" s="19" t="s">
        <v>49</v>
      </c>
      <c r="J131" s="418"/>
      <c r="K131" s="418"/>
      <c r="L131" s="11"/>
      <c r="M131" s="418">
        <v>300</v>
      </c>
      <c r="N131" s="418" t="s">
        <v>81</v>
      </c>
      <c r="O131" s="418"/>
      <c r="P131" s="423"/>
    </row>
    <row r="132" spans="1:16" x14ac:dyDescent="0.2">
      <c r="A132" s="422"/>
      <c r="B132" s="418"/>
      <c r="C132" s="418"/>
      <c r="D132" s="418">
        <v>6</v>
      </c>
      <c r="E132" s="418"/>
      <c r="F132" s="418">
        <v>8.5500000000000007</v>
      </c>
      <c r="G132" s="418">
        <v>165</v>
      </c>
      <c r="H132" s="19">
        <f t="shared" si="20"/>
        <v>19.298245614035086</v>
      </c>
      <c r="I132" s="19" t="s">
        <v>49</v>
      </c>
      <c r="J132" s="418"/>
      <c r="K132" s="418"/>
      <c r="L132" s="11"/>
      <c r="M132" s="418">
        <v>300</v>
      </c>
      <c r="N132" s="418" t="s">
        <v>81</v>
      </c>
      <c r="O132" s="418"/>
      <c r="P132" s="423"/>
    </row>
    <row r="133" spans="1:16" x14ac:dyDescent="0.2">
      <c r="A133" s="422"/>
      <c r="B133" s="418"/>
      <c r="C133" s="418"/>
      <c r="D133" s="418">
        <v>7</v>
      </c>
      <c r="E133" s="418"/>
      <c r="F133" s="418">
        <v>9.1</v>
      </c>
      <c r="G133" s="418">
        <v>165</v>
      </c>
      <c r="H133" s="19">
        <f t="shared" si="20"/>
        <v>18.131868131868131</v>
      </c>
      <c r="I133" s="19" t="s">
        <v>49</v>
      </c>
      <c r="J133" s="418"/>
      <c r="K133" s="418"/>
      <c r="L133" s="11"/>
      <c r="M133" s="418">
        <v>300</v>
      </c>
      <c r="N133" s="418">
        <v>100</v>
      </c>
      <c r="O133" s="418"/>
      <c r="P133" s="423"/>
    </row>
    <row r="134" spans="1:16" x14ac:dyDescent="0.2">
      <c r="A134" s="422"/>
      <c r="B134" s="418"/>
      <c r="C134" s="418"/>
      <c r="D134" s="418">
        <v>8</v>
      </c>
      <c r="E134" s="418"/>
      <c r="F134" s="418">
        <v>10.199999999999999</v>
      </c>
      <c r="G134" s="418">
        <v>165</v>
      </c>
      <c r="H134" s="19">
        <f t="shared" si="20"/>
        <v>16.176470588235293</v>
      </c>
      <c r="I134" s="19" t="s">
        <v>49</v>
      </c>
      <c r="J134" s="418"/>
      <c r="K134" s="418"/>
      <c r="L134" s="11"/>
      <c r="M134" s="418">
        <v>300</v>
      </c>
      <c r="N134" s="418">
        <v>200</v>
      </c>
      <c r="O134" s="418"/>
      <c r="P134" s="423"/>
    </row>
    <row r="135" spans="1:16" x14ac:dyDescent="0.2">
      <c r="A135" s="422"/>
      <c r="B135" s="418"/>
      <c r="C135" s="418"/>
      <c r="D135" s="418">
        <v>9</v>
      </c>
      <c r="E135" s="418"/>
      <c r="F135" s="418">
        <v>11.53</v>
      </c>
      <c r="G135" s="418">
        <v>165</v>
      </c>
      <c r="H135" s="19">
        <f t="shared" si="20"/>
        <v>14.310494362532525</v>
      </c>
      <c r="I135" s="19" t="s">
        <v>49</v>
      </c>
      <c r="J135" s="418"/>
      <c r="K135" s="418"/>
      <c r="L135" s="11"/>
      <c r="M135" s="418">
        <v>300</v>
      </c>
      <c r="N135" s="418">
        <v>200</v>
      </c>
      <c r="O135" s="418"/>
      <c r="P135" s="423"/>
    </row>
    <row r="136" spans="1:16" x14ac:dyDescent="0.2">
      <c r="A136" s="422"/>
      <c r="B136" s="418"/>
      <c r="C136" s="418"/>
      <c r="D136" s="418">
        <v>10</v>
      </c>
      <c r="E136" s="418" t="s">
        <v>72</v>
      </c>
      <c r="F136" s="418"/>
      <c r="G136" s="418"/>
      <c r="H136" s="19"/>
      <c r="I136" s="418" t="s">
        <v>64</v>
      </c>
      <c r="J136" s="418"/>
      <c r="K136" s="418"/>
      <c r="L136" s="11"/>
      <c r="M136" s="418">
        <v>400</v>
      </c>
      <c r="N136" s="418">
        <v>200</v>
      </c>
      <c r="O136" s="418"/>
      <c r="P136" s="423"/>
    </row>
    <row r="137" spans="1:16" x14ac:dyDescent="0.2">
      <c r="A137" s="422"/>
      <c r="B137" s="418"/>
      <c r="C137" s="418"/>
      <c r="D137" s="418">
        <v>11</v>
      </c>
      <c r="E137" s="418" t="s">
        <v>73</v>
      </c>
      <c r="F137" s="418"/>
      <c r="G137" s="418"/>
      <c r="H137" s="19"/>
      <c r="I137" s="418" t="s">
        <v>64</v>
      </c>
      <c r="J137" s="418"/>
      <c r="K137" s="418"/>
      <c r="L137" s="11"/>
      <c r="M137" s="418">
        <v>200</v>
      </c>
      <c r="N137" s="418">
        <v>100</v>
      </c>
      <c r="O137" s="418"/>
      <c r="P137" s="423"/>
    </row>
    <row r="138" spans="1:16" x14ac:dyDescent="0.2">
      <c r="A138" s="422"/>
      <c r="B138" s="418"/>
      <c r="C138" s="418"/>
      <c r="D138" s="418"/>
      <c r="E138" s="418"/>
      <c r="F138" s="418"/>
      <c r="G138" s="418"/>
      <c r="H138" s="19"/>
      <c r="I138" s="19"/>
      <c r="J138" s="418"/>
      <c r="K138" s="418"/>
      <c r="L138" s="11"/>
      <c r="M138" s="418"/>
      <c r="N138" s="418"/>
      <c r="O138" s="418"/>
      <c r="P138" s="423"/>
    </row>
    <row r="139" spans="1:16" x14ac:dyDescent="0.2">
      <c r="A139" s="422"/>
      <c r="B139" s="41" t="s">
        <v>15</v>
      </c>
      <c r="C139" s="41">
        <v>6</v>
      </c>
      <c r="D139" s="41">
        <v>1</v>
      </c>
      <c r="E139" s="41"/>
      <c r="F139" s="41">
        <v>7.7</v>
      </c>
      <c r="G139" s="41">
        <v>165</v>
      </c>
      <c r="H139" s="42">
        <f t="shared" ref="H139:H141" si="21">G139/F139</f>
        <v>21.428571428571427</v>
      </c>
      <c r="I139" s="42" t="s">
        <v>49</v>
      </c>
      <c r="J139" s="41"/>
      <c r="K139" s="41"/>
      <c r="L139" s="43"/>
      <c r="M139" s="41">
        <v>400</v>
      </c>
      <c r="N139" s="41">
        <v>200</v>
      </c>
      <c r="O139" s="41">
        <v>400</v>
      </c>
      <c r="P139" s="49">
        <v>100</v>
      </c>
    </row>
    <row r="140" spans="1:16" x14ac:dyDescent="0.2">
      <c r="A140" s="422"/>
      <c r="B140" s="41"/>
      <c r="C140" s="41"/>
      <c r="D140" s="41">
        <v>2</v>
      </c>
      <c r="E140" s="41"/>
      <c r="F140" s="41">
        <v>8.8000000000000007</v>
      </c>
      <c r="G140" s="41">
        <v>165</v>
      </c>
      <c r="H140" s="42">
        <f t="shared" si="21"/>
        <v>18.75</v>
      </c>
      <c r="I140" s="42" t="s">
        <v>49</v>
      </c>
      <c r="J140" s="41"/>
      <c r="K140" s="41"/>
      <c r="L140" s="43"/>
      <c r="M140" s="41">
        <v>400</v>
      </c>
      <c r="N140" s="41">
        <v>200</v>
      </c>
      <c r="O140" s="41">
        <v>400</v>
      </c>
      <c r="P140" s="49">
        <v>100</v>
      </c>
    </row>
    <row r="141" spans="1:16" x14ac:dyDescent="0.2">
      <c r="A141" s="422"/>
      <c r="B141" s="41"/>
      <c r="C141" s="41"/>
      <c r="D141" s="41">
        <v>3</v>
      </c>
      <c r="E141" s="41"/>
      <c r="F141" s="41">
        <v>101</v>
      </c>
      <c r="G141" s="41">
        <v>165</v>
      </c>
      <c r="H141" s="42">
        <f t="shared" si="21"/>
        <v>1.6336633663366336</v>
      </c>
      <c r="I141" s="97" t="s">
        <v>89</v>
      </c>
      <c r="J141" s="41"/>
      <c r="K141" s="41"/>
      <c r="L141" s="43"/>
      <c r="M141" s="41">
        <v>400</v>
      </c>
      <c r="N141" s="41">
        <v>0</v>
      </c>
      <c r="O141" s="41">
        <v>400</v>
      </c>
      <c r="P141" s="49">
        <v>100</v>
      </c>
    </row>
    <row r="142" spans="1:16" x14ac:dyDescent="0.2">
      <c r="A142" s="422"/>
      <c r="B142" s="41"/>
      <c r="C142" s="41"/>
      <c r="D142" s="41">
        <v>4</v>
      </c>
      <c r="E142" s="41" t="s">
        <v>74</v>
      </c>
      <c r="F142" s="41"/>
      <c r="G142" s="41"/>
      <c r="H142" s="42"/>
      <c r="I142" s="41" t="s">
        <v>74</v>
      </c>
      <c r="J142" s="41"/>
      <c r="K142" s="41"/>
      <c r="L142" s="43"/>
      <c r="M142" s="41">
        <v>500</v>
      </c>
      <c r="N142" s="41">
        <v>400</v>
      </c>
      <c r="O142" s="41">
        <v>300</v>
      </c>
      <c r="P142" s="49">
        <v>100</v>
      </c>
    </row>
    <row r="143" spans="1:16" x14ac:dyDescent="0.2">
      <c r="A143" s="422"/>
      <c r="B143" s="418"/>
      <c r="C143" s="418"/>
      <c r="D143" s="418"/>
      <c r="E143" s="418"/>
      <c r="F143" s="418"/>
      <c r="G143" s="418"/>
      <c r="H143" s="19"/>
      <c r="I143" s="19"/>
      <c r="J143" s="418"/>
      <c r="K143" s="418"/>
      <c r="L143" s="11"/>
      <c r="M143" s="418"/>
      <c r="N143" s="418"/>
      <c r="O143" s="418"/>
      <c r="P143" s="423"/>
    </row>
    <row r="144" spans="1:16" x14ac:dyDescent="0.2">
      <c r="A144" s="422"/>
      <c r="B144" s="41" t="s">
        <v>15</v>
      </c>
      <c r="C144" s="41">
        <v>7</v>
      </c>
      <c r="D144" s="41">
        <v>1</v>
      </c>
      <c r="E144" s="41"/>
      <c r="F144" s="41">
        <v>7.15</v>
      </c>
      <c r="G144" s="41">
        <v>165</v>
      </c>
      <c r="H144" s="42">
        <f t="shared" ref="H144:H148" si="22">G144/F144</f>
        <v>23.076923076923077</v>
      </c>
      <c r="I144" s="42" t="s">
        <v>49</v>
      </c>
      <c r="J144" s="41"/>
      <c r="K144" s="41"/>
      <c r="L144" s="43"/>
      <c r="M144" s="41">
        <v>300</v>
      </c>
      <c r="N144" s="41">
        <v>100</v>
      </c>
      <c r="O144" s="41">
        <v>300</v>
      </c>
      <c r="P144" s="49">
        <v>100</v>
      </c>
    </row>
    <row r="145" spans="1:37" x14ac:dyDescent="0.2">
      <c r="A145" s="422"/>
      <c r="B145" s="41"/>
      <c r="C145" s="41"/>
      <c r="D145" s="41">
        <v>2</v>
      </c>
      <c r="E145" s="41"/>
      <c r="F145" s="41">
        <v>7.5</v>
      </c>
      <c r="G145" s="41">
        <v>165</v>
      </c>
      <c r="H145" s="42">
        <f t="shared" si="22"/>
        <v>22</v>
      </c>
      <c r="I145" s="42" t="s">
        <v>49</v>
      </c>
      <c r="J145" s="41"/>
      <c r="K145" s="41"/>
      <c r="L145" s="43"/>
      <c r="M145" s="41">
        <v>400</v>
      </c>
      <c r="N145" s="41">
        <v>200</v>
      </c>
      <c r="O145" s="41">
        <v>400</v>
      </c>
      <c r="P145" s="49">
        <v>100</v>
      </c>
    </row>
    <row r="146" spans="1:37" x14ac:dyDescent="0.2">
      <c r="A146" s="422"/>
      <c r="B146" s="41"/>
      <c r="C146" s="41"/>
      <c r="D146" s="41">
        <v>3</v>
      </c>
      <c r="E146" s="41"/>
      <c r="F146" s="41">
        <v>8.9</v>
      </c>
      <c r="G146" s="41">
        <v>165</v>
      </c>
      <c r="H146" s="42">
        <f t="shared" si="22"/>
        <v>18.539325842696627</v>
      </c>
      <c r="I146" s="42" t="s">
        <v>49</v>
      </c>
      <c r="J146" s="41"/>
      <c r="K146" s="41"/>
      <c r="L146" s="43"/>
      <c r="M146" s="41">
        <v>300</v>
      </c>
      <c r="N146" s="41">
        <v>200</v>
      </c>
      <c r="O146" s="41">
        <v>200</v>
      </c>
      <c r="P146" s="49">
        <v>0</v>
      </c>
    </row>
    <row r="147" spans="1:37" s="27" customFormat="1" x14ac:dyDescent="0.2">
      <c r="A147" s="422"/>
      <c r="B147" s="41"/>
      <c r="C147" s="41"/>
      <c r="D147" s="41">
        <v>4</v>
      </c>
      <c r="E147" s="41"/>
      <c r="F147" s="41">
        <v>10.199999999999999</v>
      </c>
      <c r="G147" s="41">
        <v>165</v>
      </c>
      <c r="H147" s="42">
        <f t="shared" si="22"/>
        <v>16.176470588235293</v>
      </c>
      <c r="I147" s="42" t="s">
        <v>49</v>
      </c>
      <c r="J147" s="41"/>
      <c r="K147" s="41"/>
      <c r="L147" s="43"/>
      <c r="M147" s="41">
        <v>400</v>
      </c>
      <c r="N147" s="41">
        <v>200</v>
      </c>
      <c r="O147" s="41">
        <v>300</v>
      </c>
      <c r="P147" s="49">
        <v>200</v>
      </c>
      <c r="Q147" s="419"/>
      <c r="S147" s="419"/>
      <c r="T147" s="419"/>
      <c r="U147" s="419"/>
      <c r="V147" s="419"/>
      <c r="W147" s="419"/>
      <c r="X147" s="419"/>
      <c r="Y147" s="419"/>
      <c r="Z147" s="419"/>
      <c r="AA147" s="419"/>
      <c r="AB147" s="419"/>
      <c r="AC147" s="419"/>
      <c r="AD147" s="419"/>
      <c r="AE147" s="419"/>
      <c r="AF147" s="419"/>
      <c r="AG147" s="419"/>
      <c r="AH147" s="419"/>
      <c r="AI147" s="419"/>
      <c r="AJ147" s="419"/>
      <c r="AK147" s="419"/>
    </row>
    <row r="148" spans="1:37" s="27" customFormat="1" x14ac:dyDescent="0.2">
      <c r="A148" s="422"/>
      <c r="B148" s="41"/>
      <c r="C148" s="41"/>
      <c r="D148" s="41">
        <v>5</v>
      </c>
      <c r="E148" s="41"/>
      <c r="F148" s="41">
        <v>16.899999999999999</v>
      </c>
      <c r="G148" s="41">
        <v>165</v>
      </c>
      <c r="H148" s="42">
        <f t="shared" si="22"/>
        <v>9.7633136094674562</v>
      </c>
      <c r="I148" s="25" t="s">
        <v>50</v>
      </c>
      <c r="J148" s="41"/>
      <c r="K148" s="41"/>
      <c r="L148" s="43"/>
      <c r="M148" s="41">
        <v>400</v>
      </c>
      <c r="N148" s="41">
        <v>200</v>
      </c>
      <c r="O148" s="41">
        <v>400</v>
      </c>
      <c r="P148" s="49">
        <v>100</v>
      </c>
      <c r="Q148" s="419"/>
      <c r="S148" s="419"/>
      <c r="T148" s="419"/>
      <c r="U148" s="419"/>
      <c r="V148" s="419"/>
      <c r="W148" s="419"/>
      <c r="X148" s="419"/>
      <c r="Y148" s="419"/>
      <c r="Z148" s="419"/>
      <c r="AA148" s="419"/>
      <c r="AB148" s="419"/>
      <c r="AC148" s="419"/>
      <c r="AD148" s="419"/>
      <c r="AE148" s="419"/>
      <c r="AF148" s="419"/>
      <c r="AG148" s="419"/>
      <c r="AH148" s="419"/>
      <c r="AI148" s="419"/>
      <c r="AJ148" s="419"/>
      <c r="AK148" s="419"/>
    </row>
    <row r="149" spans="1:37" x14ac:dyDescent="0.2">
      <c r="A149" s="422"/>
      <c r="B149" s="41"/>
      <c r="C149" s="41"/>
      <c r="D149" s="41">
        <v>6</v>
      </c>
      <c r="E149" s="41" t="s">
        <v>64</v>
      </c>
      <c r="F149" s="41"/>
      <c r="G149" s="41"/>
      <c r="H149" s="42"/>
      <c r="I149" s="41" t="s">
        <v>64</v>
      </c>
      <c r="J149" s="41"/>
      <c r="K149" s="41"/>
      <c r="L149" s="43"/>
      <c r="M149" s="41">
        <v>400</v>
      </c>
      <c r="N149" s="41">
        <v>200</v>
      </c>
      <c r="O149" s="41">
        <v>400</v>
      </c>
      <c r="P149" s="49">
        <v>200</v>
      </c>
    </row>
    <row r="150" spans="1:37" x14ac:dyDescent="0.2">
      <c r="A150" s="422"/>
      <c r="B150" s="41"/>
      <c r="C150" s="41"/>
      <c r="D150" s="41">
        <v>7</v>
      </c>
      <c r="E150" s="41" t="s">
        <v>74</v>
      </c>
      <c r="F150" s="41"/>
      <c r="G150" s="41"/>
      <c r="H150" s="42"/>
      <c r="I150" s="41" t="s">
        <v>74</v>
      </c>
      <c r="J150" s="41"/>
      <c r="K150" s="41"/>
      <c r="L150" s="43"/>
      <c r="M150" s="41"/>
      <c r="N150" s="41"/>
      <c r="O150" s="41">
        <v>500</v>
      </c>
      <c r="P150" s="49">
        <v>100</v>
      </c>
    </row>
    <row r="151" spans="1:37" x14ac:dyDescent="0.2">
      <c r="A151" s="422"/>
      <c r="B151" s="41"/>
      <c r="C151" s="41"/>
      <c r="D151" s="41"/>
      <c r="E151" s="41"/>
      <c r="F151" s="41"/>
      <c r="G151" s="41"/>
      <c r="H151" s="42"/>
      <c r="I151" s="41"/>
      <c r="J151" s="41"/>
      <c r="K151" s="41"/>
      <c r="L151" s="43"/>
      <c r="M151" s="41"/>
      <c r="N151" s="41"/>
      <c r="O151" s="41"/>
      <c r="P151" s="49"/>
    </row>
    <row r="152" spans="1:37" ht="17" thickBot="1" x14ac:dyDescent="0.25">
      <c r="A152" s="86"/>
      <c r="B152" s="88"/>
      <c r="C152" s="14" t="s">
        <v>86</v>
      </c>
      <c r="D152" s="88">
        <v>29</v>
      </c>
      <c r="E152" s="88"/>
      <c r="F152" s="88"/>
      <c r="G152" s="88"/>
      <c r="H152" s="89"/>
      <c r="I152" s="89"/>
      <c r="J152" s="88"/>
      <c r="K152" s="88"/>
      <c r="L152" s="87"/>
      <c r="M152" s="88"/>
      <c r="N152" s="88"/>
      <c r="O152" s="88"/>
      <c r="P152" s="90"/>
    </row>
    <row r="153" spans="1:37" ht="17" thickBot="1" x14ac:dyDescent="0.25">
      <c r="A153" s="70"/>
      <c r="B153" s="70"/>
      <c r="C153" s="70"/>
      <c r="D153" s="65"/>
      <c r="E153" s="70"/>
      <c r="F153" s="70"/>
      <c r="G153" s="70"/>
      <c r="H153" s="67"/>
      <c r="I153" s="67"/>
      <c r="J153" s="70"/>
      <c r="K153" s="70"/>
      <c r="L153" s="66"/>
      <c r="M153" s="70"/>
      <c r="N153" s="70"/>
      <c r="O153" s="70"/>
      <c r="P153" s="70"/>
    </row>
    <row r="154" spans="1:37" x14ac:dyDescent="0.2">
      <c r="A154" s="15">
        <v>43738</v>
      </c>
      <c r="B154" s="37" t="s">
        <v>15</v>
      </c>
      <c r="C154" s="37">
        <v>4</v>
      </c>
      <c r="D154" s="37">
        <v>1</v>
      </c>
      <c r="E154" s="37" t="s">
        <v>75</v>
      </c>
      <c r="F154" s="37">
        <v>4.5</v>
      </c>
      <c r="G154" s="37">
        <v>165</v>
      </c>
      <c r="H154" s="38">
        <f t="shared" ref="H154:H156" si="23">G154/F154</f>
        <v>36.666666666666664</v>
      </c>
      <c r="I154" s="38" t="s">
        <v>49</v>
      </c>
      <c r="J154" s="37"/>
      <c r="K154" s="37"/>
      <c r="L154" s="39"/>
      <c r="M154" s="37">
        <v>500</v>
      </c>
      <c r="N154" s="37">
        <v>400</v>
      </c>
      <c r="O154" s="37">
        <v>500</v>
      </c>
      <c r="P154" s="91">
        <v>300</v>
      </c>
    </row>
    <row r="155" spans="1:37" x14ac:dyDescent="0.2">
      <c r="A155" s="422"/>
      <c r="B155" s="41"/>
      <c r="C155" s="41"/>
      <c r="D155" s="41">
        <v>2</v>
      </c>
      <c r="E155" s="41"/>
      <c r="F155" s="41">
        <v>5.2</v>
      </c>
      <c r="G155" s="41">
        <v>165</v>
      </c>
      <c r="H155" s="42">
        <f t="shared" si="23"/>
        <v>31.73076923076923</v>
      </c>
      <c r="I155" s="42" t="s">
        <v>49</v>
      </c>
      <c r="J155" s="41"/>
      <c r="K155" s="41"/>
      <c r="L155" s="43"/>
      <c r="M155" s="41">
        <v>400</v>
      </c>
      <c r="N155" s="41">
        <v>100</v>
      </c>
      <c r="O155" s="41">
        <v>500</v>
      </c>
      <c r="P155" s="49">
        <v>100</v>
      </c>
    </row>
    <row r="156" spans="1:37" x14ac:dyDescent="0.2">
      <c r="A156" s="422"/>
      <c r="B156" s="419"/>
      <c r="C156" s="419"/>
      <c r="D156" s="419">
        <v>3</v>
      </c>
      <c r="E156" s="419"/>
      <c r="F156" s="419">
        <v>5.6</v>
      </c>
      <c r="G156" s="419">
        <v>165</v>
      </c>
      <c r="H156" s="67">
        <f t="shared" si="23"/>
        <v>29.464285714285715</v>
      </c>
      <c r="I156" s="67" t="s">
        <v>49</v>
      </c>
      <c r="J156" s="419"/>
      <c r="K156" s="419"/>
      <c r="L156" s="66"/>
      <c r="M156" s="419">
        <v>300</v>
      </c>
      <c r="N156" s="419" t="s">
        <v>43</v>
      </c>
      <c r="O156" s="419"/>
      <c r="P156" s="29"/>
    </row>
    <row r="157" spans="1:37" x14ac:dyDescent="0.2">
      <c r="A157" s="422"/>
      <c r="B157" s="418"/>
      <c r="C157" s="418"/>
      <c r="D157" s="418"/>
      <c r="E157" s="418"/>
      <c r="F157" s="418"/>
      <c r="G157" s="418"/>
      <c r="H157" s="19"/>
      <c r="I157" s="19"/>
      <c r="J157" s="418"/>
      <c r="K157" s="418"/>
      <c r="L157" s="11"/>
      <c r="M157" s="418"/>
      <c r="N157" s="418"/>
      <c r="O157" s="418"/>
      <c r="P157" s="423"/>
    </row>
    <row r="158" spans="1:37" x14ac:dyDescent="0.2">
      <c r="A158" s="422"/>
      <c r="B158" s="418" t="s">
        <v>15</v>
      </c>
      <c r="C158" s="418">
        <v>5</v>
      </c>
      <c r="D158" s="418">
        <v>1</v>
      </c>
      <c r="E158" s="418" t="s">
        <v>76</v>
      </c>
      <c r="F158" s="418">
        <v>5.5</v>
      </c>
      <c r="G158" s="418">
        <v>165</v>
      </c>
      <c r="H158" s="19">
        <f t="shared" ref="H158:H161" si="24">G158/F158</f>
        <v>30</v>
      </c>
      <c r="I158" s="19" t="s">
        <v>49</v>
      </c>
      <c r="J158" s="418"/>
      <c r="K158" s="418"/>
      <c r="L158" s="11"/>
      <c r="M158" s="418">
        <v>400</v>
      </c>
      <c r="N158" s="418">
        <v>100</v>
      </c>
      <c r="O158" s="418"/>
      <c r="P158" s="423"/>
    </row>
    <row r="159" spans="1:37" x14ac:dyDescent="0.2">
      <c r="A159" s="422"/>
      <c r="B159" s="418"/>
      <c r="C159" s="418"/>
      <c r="D159" s="418">
        <v>2</v>
      </c>
      <c r="E159" s="418"/>
      <c r="F159" s="418">
        <v>5.9</v>
      </c>
      <c r="G159" s="418">
        <v>165</v>
      </c>
      <c r="H159" s="19">
        <f t="shared" si="24"/>
        <v>27.966101694915253</v>
      </c>
      <c r="I159" s="19" t="s">
        <v>49</v>
      </c>
      <c r="J159" s="418"/>
      <c r="K159" s="418"/>
      <c r="L159" s="11"/>
      <c r="M159" s="418">
        <v>600</v>
      </c>
      <c r="N159" s="418">
        <v>400</v>
      </c>
      <c r="O159" s="418"/>
      <c r="P159" s="423"/>
    </row>
    <row r="160" spans="1:37" x14ac:dyDescent="0.2">
      <c r="A160" s="422"/>
      <c r="B160" s="418"/>
      <c r="C160" s="418"/>
      <c r="D160" s="418">
        <v>3</v>
      </c>
      <c r="E160" s="418"/>
      <c r="F160" s="418">
        <v>7.5</v>
      </c>
      <c r="G160" s="418">
        <v>165</v>
      </c>
      <c r="H160" s="19">
        <f t="shared" si="24"/>
        <v>22</v>
      </c>
      <c r="I160" s="19" t="s">
        <v>49</v>
      </c>
      <c r="J160" s="418"/>
      <c r="K160" s="418"/>
      <c r="L160" s="11"/>
      <c r="M160" s="418">
        <v>400</v>
      </c>
      <c r="N160" s="418">
        <v>100</v>
      </c>
      <c r="O160" s="418"/>
      <c r="P160" s="423"/>
    </row>
    <row r="161" spans="1:37" x14ac:dyDescent="0.2">
      <c r="A161" s="422"/>
      <c r="B161" s="418"/>
      <c r="C161" s="418"/>
      <c r="D161" s="418">
        <v>4</v>
      </c>
      <c r="E161" s="418"/>
      <c r="F161" s="418">
        <v>8.3000000000000007</v>
      </c>
      <c r="G161" s="418">
        <v>165</v>
      </c>
      <c r="H161" s="19">
        <f t="shared" si="24"/>
        <v>19.879518072289155</v>
      </c>
      <c r="I161" s="19" t="s">
        <v>49</v>
      </c>
      <c r="J161" s="418"/>
      <c r="K161" s="418"/>
      <c r="L161" s="11"/>
      <c r="M161" s="418">
        <v>600</v>
      </c>
      <c r="N161" s="418">
        <v>400</v>
      </c>
      <c r="O161" s="418"/>
      <c r="P161" s="423"/>
    </row>
    <row r="162" spans="1:37" s="27" customFormat="1" x14ac:dyDescent="0.2">
      <c r="A162" s="422"/>
      <c r="B162" s="418"/>
      <c r="C162" s="418"/>
      <c r="D162" s="418"/>
      <c r="E162" s="418"/>
      <c r="F162" s="418"/>
      <c r="G162" s="418"/>
      <c r="H162" s="19"/>
      <c r="I162" s="19"/>
      <c r="J162" s="418"/>
      <c r="K162" s="418"/>
      <c r="L162" s="11"/>
      <c r="M162" s="418"/>
      <c r="N162" s="418"/>
      <c r="O162" s="418"/>
      <c r="P162" s="423"/>
      <c r="Q162" s="419"/>
      <c r="S162" s="419"/>
      <c r="T162" s="419"/>
      <c r="U162" s="419"/>
      <c r="V162" s="419"/>
      <c r="W162" s="419"/>
      <c r="X162" s="419"/>
      <c r="Y162" s="419"/>
      <c r="Z162" s="419"/>
      <c r="AA162" s="419"/>
      <c r="AB162" s="419"/>
      <c r="AC162" s="419"/>
      <c r="AD162" s="419"/>
      <c r="AE162" s="419"/>
      <c r="AF162" s="419"/>
      <c r="AG162" s="419"/>
      <c r="AH162" s="419"/>
      <c r="AI162" s="419"/>
      <c r="AJ162" s="419"/>
      <c r="AK162" s="419"/>
    </row>
    <row r="163" spans="1:37" s="27" customFormat="1" x14ac:dyDescent="0.2">
      <c r="A163" s="422"/>
      <c r="B163" s="418" t="s">
        <v>15</v>
      </c>
      <c r="C163" s="418">
        <v>6</v>
      </c>
      <c r="D163" s="418">
        <v>1</v>
      </c>
      <c r="E163" s="418" t="s">
        <v>77</v>
      </c>
      <c r="F163" s="418">
        <v>4.9000000000000004</v>
      </c>
      <c r="G163" s="418">
        <v>165</v>
      </c>
      <c r="H163" s="19">
        <f t="shared" ref="H163:H167" si="25">G163/F163</f>
        <v>33.673469387755098</v>
      </c>
      <c r="I163" s="19" t="s">
        <v>49</v>
      </c>
      <c r="J163" s="418"/>
      <c r="K163" s="418"/>
      <c r="L163" s="11"/>
      <c r="M163" s="418">
        <v>500</v>
      </c>
      <c r="N163" s="418">
        <v>400</v>
      </c>
      <c r="O163" s="418"/>
      <c r="P163" s="423"/>
      <c r="Q163" s="419"/>
      <c r="S163" s="419"/>
      <c r="T163" s="419"/>
      <c r="U163" s="419"/>
      <c r="V163" s="419"/>
      <c r="W163" s="419"/>
      <c r="X163" s="419"/>
      <c r="Y163" s="419"/>
      <c r="Z163" s="419"/>
      <c r="AA163" s="419"/>
      <c r="AB163" s="419"/>
      <c r="AC163" s="419"/>
      <c r="AD163" s="419"/>
      <c r="AE163" s="419"/>
      <c r="AF163" s="419"/>
      <c r="AG163" s="419"/>
      <c r="AH163" s="419"/>
      <c r="AI163" s="419"/>
      <c r="AJ163" s="419"/>
      <c r="AK163" s="419"/>
    </row>
    <row r="164" spans="1:37" x14ac:dyDescent="0.2">
      <c r="A164" s="422"/>
      <c r="B164" s="418"/>
      <c r="C164" s="418"/>
      <c r="D164" s="418">
        <v>2</v>
      </c>
      <c r="E164" s="418"/>
      <c r="F164" s="418">
        <v>6.7</v>
      </c>
      <c r="G164" s="418">
        <v>165</v>
      </c>
      <c r="H164" s="19">
        <f t="shared" si="25"/>
        <v>24.626865671641792</v>
      </c>
      <c r="I164" s="19" t="s">
        <v>49</v>
      </c>
      <c r="J164" s="418"/>
      <c r="K164" s="418"/>
      <c r="L164" s="11"/>
      <c r="M164" s="418">
        <v>500</v>
      </c>
      <c r="N164" s="418">
        <v>400</v>
      </c>
      <c r="O164" s="418"/>
      <c r="P164" s="423"/>
    </row>
    <row r="165" spans="1:37" x14ac:dyDescent="0.2">
      <c r="A165" s="422"/>
      <c r="B165" s="418"/>
      <c r="C165" s="418"/>
      <c r="D165" s="418">
        <v>3</v>
      </c>
      <c r="E165" s="418"/>
      <c r="F165" s="418">
        <v>7.8</v>
      </c>
      <c r="G165" s="418">
        <v>165</v>
      </c>
      <c r="H165" s="19">
        <f t="shared" si="25"/>
        <v>21.153846153846153</v>
      </c>
      <c r="I165" s="19" t="s">
        <v>49</v>
      </c>
      <c r="J165" s="418"/>
      <c r="K165" s="418"/>
      <c r="L165" s="11"/>
      <c r="M165" s="418">
        <v>200</v>
      </c>
      <c r="N165" s="418" t="s">
        <v>43</v>
      </c>
      <c r="O165" s="418"/>
      <c r="P165" s="423"/>
    </row>
    <row r="166" spans="1:37" x14ac:dyDescent="0.2">
      <c r="A166" s="422"/>
      <c r="B166" s="418"/>
      <c r="C166" s="418"/>
      <c r="D166" s="418">
        <v>4</v>
      </c>
      <c r="E166" s="418"/>
      <c r="F166" s="418">
        <v>9.9</v>
      </c>
      <c r="G166" s="418">
        <v>165</v>
      </c>
      <c r="H166" s="19">
        <f t="shared" si="25"/>
        <v>16.666666666666664</v>
      </c>
      <c r="I166" s="19" t="s">
        <v>49</v>
      </c>
      <c r="J166" s="418"/>
      <c r="K166" s="418"/>
      <c r="L166" s="11"/>
      <c r="M166" s="418">
        <v>200</v>
      </c>
      <c r="N166" s="418" t="s">
        <v>43</v>
      </c>
      <c r="O166" s="418"/>
      <c r="P166" s="423"/>
    </row>
    <row r="167" spans="1:37" x14ac:dyDescent="0.2">
      <c r="A167" s="422"/>
      <c r="B167" s="418"/>
      <c r="C167" s="418"/>
      <c r="D167" s="418">
        <v>5</v>
      </c>
      <c r="E167" s="418"/>
      <c r="F167" s="418">
        <v>13.2</v>
      </c>
      <c r="G167" s="418">
        <v>165</v>
      </c>
      <c r="H167" s="19">
        <f t="shared" si="25"/>
        <v>12.5</v>
      </c>
      <c r="I167" s="19" t="s">
        <v>49</v>
      </c>
      <c r="J167" s="418"/>
      <c r="K167" s="418"/>
      <c r="L167" s="11"/>
      <c r="M167" s="418">
        <v>400</v>
      </c>
      <c r="N167" s="418">
        <v>200</v>
      </c>
      <c r="O167" s="418"/>
      <c r="P167" s="423"/>
    </row>
    <row r="168" spans="1:37" x14ac:dyDescent="0.2">
      <c r="A168" s="422"/>
      <c r="B168" s="418"/>
      <c r="C168" s="418"/>
      <c r="D168" s="418"/>
      <c r="E168" s="418"/>
      <c r="F168" s="418"/>
      <c r="G168" s="418"/>
      <c r="H168" s="19"/>
      <c r="I168" s="67"/>
      <c r="J168" s="418"/>
      <c r="K168" s="418"/>
      <c r="L168" s="11"/>
      <c r="M168" s="418"/>
      <c r="N168" s="418"/>
      <c r="O168" s="418"/>
      <c r="P168" s="423"/>
    </row>
    <row r="169" spans="1:37" ht="17" thickBot="1" x14ac:dyDescent="0.25">
      <c r="A169" s="12"/>
      <c r="B169" s="14"/>
      <c r="C169" s="14" t="s">
        <v>86</v>
      </c>
      <c r="D169" s="14">
        <v>12</v>
      </c>
      <c r="E169" s="14"/>
      <c r="F169" s="14"/>
      <c r="G169" s="14"/>
      <c r="H169" s="21"/>
      <c r="I169" s="21"/>
      <c r="J169" s="14"/>
      <c r="K169" s="14"/>
      <c r="L169" s="13"/>
      <c r="M169" s="14"/>
      <c r="N169" s="14"/>
      <c r="O169" s="14"/>
      <c r="P169" s="26"/>
    </row>
    <row r="170" spans="1:37" x14ac:dyDescent="0.2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</row>
    <row r="171" spans="1:37" s="419" customFormat="1" ht="17" thickBot="1" x14ac:dyDescent="0.25">
      <c r="H171" s="67"/>
      <c r="I171" s="67"/>
      <c r="L171" s="6"/>
    </row>
    <row r="172" spans="1:37" x14ac:dyDescent="0.2">
      <c r="E172" s="254"/>
      <c r="J172" s="28"/>
      <c r="K172" s="99"/>
      <c r="L172" s="9"/>
      <c r="M172" s="419"/>
      <c r="N172" s="419"/>
      <c r="O172" s="419"/>
      <c r="P172" s="419"/>
    </row>
    <row r="173" spans="1:37" ht="20" thickBot="1" x14ac:dyDescent="0.3">
      <c r="A173" s="374" t="s">
        <v>85</v>
      </c>
      <c r="B173" s="346"/>
      <c r="C173" s="346"/>
      <c r="E173" s="67"/>
      <c r="J173" s="12"/>
      <c r="K173" s="14"/>
      <c r="L173" s="13"/>
      <c r="M173" s="419"/>
      <c r="N173" s="419"/>
      <c r="O173" s="419"/>
      <c r="P173" s="419"/>
    </row>
    <row r="174" spans="1:37" ht="20" thickBot="1" x14ac:dyDescent="0.3">
      <c r="A174" s="317"/>
      <c r="B174" s="317"/>
      <c r="C174" s="339"/>
      <c r="E174" s="67"/>
      <c r="J174" s="108" t="s">
        <v>0</v>
      </c>
      <c r="K174" s="137" t="s">
        <v>1</v>
      </c>
      <c r="L174" s="137" t="s">
        <v>2</v>
      </c>
      <c r="M174" s="419"/>
      <c r="N174" s="419"/>
      <c r="O174" s="419"/>
      <c r="P174" s="419"/>
    </row>
    <row r="175" spans="1:37" ht="19" x14ac:dyDescent="0.25">
      <c r="A175" s="429" t="s">
        <v>246</v>
      </c>
      <c r="B175" s="317"/>
      <c r="C175" s="332"/>
      <c r="E175" s="254"/>
      <c r="J175" s="134">
        <v>43717</v>
      </c>
      <c r="K175" s="56">
        <v>2</v>
      </c>
      <c r="L175" s="56">
        <v>2</v>
      </c>
      <c r="M175" s="419"/>
      <c r="N175" s="419"/>
      <c r="O175" s="419"/>
      <c r="P175" s="419"/>
    </row>
    <row r="176" spans="1:37" ht="19" x14ac:dyDescent="0.25">
      <c r="A176" s="430" t="s">
        <v>247</v>
      </c>
      <c r="B176" s="317"/>
      <c r="C176" s="332"/>
      <c r="E176" s="254"/>
      <c r="J176" s="56"/>
      <c r="K176" s="138"/>
      <c r="L176" s="56">
        <v>3</v>
      </c>
      <c r="M176" s="419"/>
      <c r="N176" s="419"/>
      <c r="O176" s="419"/>
      <c r="P176" s="419"/>
    </row>
    <row r="177" spans="1:16" ht="19" x14ac:dyDescent="0.25">
      <c r="A177" s="431" t="s">
        <v>89</v>
      </c>
      <c r="B177" s="360"/>
      <c r="C177" s="332"/>
      <c r="E177" s="254"/>
      <c r="J177" s="56"/>
      <c r="K177" s="138"/>
      <c r="L177" s="56"/>
      <c r="M177" s="419"/>
      <c r="N177" s="419"/>
      <c r="O177" s="419"/>
      <c r="P177" s="419"/>
    </row>
    <row r="178" spans="1:16" s="419" customFormat="1" x14ac:dyDescent="0.2">
      <c r="H178" s="67"/>
      <c r="I178" s="67"/>
      <c r="L178" s="6"/>
    </row>
    <row r="179" spans="1:16" s="419" customFormat="1" x14ac:dyDescent="0.2">
      <c r="H179" s="67"/>
      <c r="I179" s="67"/>
      <c r="L179" s="6"/>
    </row>
    <row r="180" spans="1:16" s="419" customFormat="1" x14ac:dyDescent="0.2">
      <c r="H180" s="67"/>
      <c r="I180" s="67"/>
      <c r="L180" s="6"/>
    </row>
    <row r="181" spans="1:16" s="419" customFormat="1" x14ac:dyDescent="0.2">
      <c r="H181" s="67"/>
      <c r="I181" s="67"/>
      <c r="L181" s="6"/>
    </row>
    <row r="182" spans="1:16" s="419" customFormat="1" x14ac:dyDescent="0.2">
      <c r="H182" s="67"/>
      <c r="I182" s="67"/>
      <c r="L182" s="6"/>
    </row>
    <row r="183" spans="1:16" s="419" customFormat="1" x14ac:dyDescent="0.2">
      <c r="H183" s="67"/>
      <c r="I183" s="67"/>
      <c r="L183" s="6"/>
    </row>
    <row r="184" spans="1:16" s="419" customFormat="1" x14ac:dyDescent="0.2">
      <c r="H184" s="67"/>
      <c r="I184" s="67"/>
      <c r="L184" s="6"/>
    </row>
    <row r="185" spans="1:16" s="419" customFormat="1" x14ac:dyDescent="0.2">
      <c r="H185" s="67"/>
      <c r="I185" s="67"/>
      <c r="L185" s="6"/>
    </row>
    <row r="186" spans="1:16" s="419" customFormat="1" x14ac:dyDescent="0.2">
      <c r="H186" s="67"/>
      <c r="I186" s="67"/>
      <c r="L186" s="6"/>
    </row>
    <row r="187" spans="1:16" s="419" customFormat="1" x14ac:dyDescent="0.2">
      <c r="H187" s="67"/>
      <c r="I187" s="67"/>
      <c r="L187" s="6"/>
    </row>
    <row r="188" spans="1:16" s="419" customFormat="1" x14ac:dyDescent="0.2">
      <c r="H188" s="67"/>
      <c r="I188" s="67"/>
      <c r="L188" s="6"/>
    </row>
    <row r="189" spans="1:16" s="419" customFormat="1" x14ac:dyDescent="0.2">
      <c r="H189" s="67"/>
      <c r="I189" s="67"/>
      <c r="L189" s="6"/>
    </row>
    <row r="190" spans="1:16" s="419" customFormat="1" x14ac:dyDescent="0.2">
      <c r="H190" s="67"/>
      <c r="I190" s="67"/>
      <c r="L190" s="6"/>
    </row>
    <row r="191" spans="1:16" s="419" customFormat="1" x14ac:dyDescent="0.2">
      <c r="H191" s="67"/>
      <c r="I191" s="67"/>
      <c r="L191" s="6"/>
    </row>
    <row r="192" spans="1:16" s="419" customFormat="1" x14ac:dyDescent="0.2">
      <c r="H192" s="67"/>
      <c r="I192" s="67"/>
      <c r="L192" s="6"/>
    </row>
    <row r="193" spans="8:12" s="419" customFormat="1" x14ac:dyDescent="0.2">
      <c r="H193" s="67"/>
      <c r="I193" s="67"/>
      <c r="L193" s="6"/>
    </row>
    <row r="194" spans="8:12" s="419" customFormat="1" x14ac:dyDescent="0.2">
      <c r="H194" s="67"/>
      <c r="I194" s="67"/>
      <c r="L194" s="6"/>
    </row>
    <row r="195" spans="8:12" s="419" customFormat="1" x14ac:dyDescent="0.2">
      <c r="H195" s="67"/>
      <c r="I195" s="67"/>
      <c r="L195" s="6"/>
    </row>
    <row r="196" spans="8:12" s="419" customFormat="1" x14ac:dyDescent="0.2">
      <c r="H196" s="67"/>
      <c r="I196" s="67"/>
      <c r="L196" s="6"/>
    </row>
    <row r="197" spans="8:12" s="419" customFormat="1" x14ac:dyDescent="0.2">
      <c r="H197" s="67"/>
      <c r="I197" s="67"/>
      <c r="L197" s="6"/>
    </row>
    <row r="198" spans="8:12" s="419" customFormat="1" x14ac:dyDescent="0.2">
      <c r="H198" s="67"/>
      <c r="I198" s="67"/>
      <c r="L198" s="6"/>
    </row>
    <row r="199" spans="8:12" s="419" customFormat="1" x14ac:dyDescent="0.2">
      <c r="H199" s="67"/>
      <c r="I199" s="67"/>
      <c r="L199" s="6"/>
    </row>
    <row r="200" spans="8:12" s="419" customFormat="1" x14ac:dyDescent="0.2">
      <c r="H200" s="67"/>
      <c r="I200" s="67"/>
      <c r="L200" s="6"/>
    </row>
    <row r="201" spans="8:12" s="419" customFormat="1" x14ac:dyDescent="0.2">
      <c r="H201" s="67"/>
      <c r="I201" s="67"/>
      <c r="L201" s="6"/>
    </row>
    <row r="202" spans="8:12" s="419" customFormat="1" x14ac:dyDescent="0.2">
      <c r="H202" s="67"/>
      <c r="I202" s="67"/>
      <c r="L202" s="6"/>
    </row>
    <row r="203" spans="8:12" s="419" customFormat="1" x14ac:dyDescent="0.2">
      <c r="H203" s="67"/>
      <c r="I203" s="67"/>
      <c r="L203" s="6"/>
    </row>
    <row r="204" spans="8:12" s="419" customFormat="1" x14ac:dyDescent="0.2">
      <c r="H204" s="67"/>
      <c r="I204" s="67"/>
      <c r="L204" s="6"/>
    </row>
    <row r="205" spans="8:12" s="419" customFormat="1" x14ac:dyDescent="0.2">
      <c r="H205" s="67"/>
      <c r="I205" s="67"/>
      <c r="L205" s="6"/>
    </row>
    <row r="206" spans="8:12" s="419" customFormat="1" x14ac:dyDescent="0.2">
      <c r="H206" s="67"/>
      <c r="I206" s="67"/>
      <c r="L206" s="6"/>
    </row>
    <row r="207" spans="8:12" s="419" customFormat="1" x14ac:dyDescent="0.2">
      <c r="H207" s="67"/>
      <c r="I207" s="67"/>
      <c r="L207" s="6"/>
    </row>
    <row r="208" spans="8:12" s="419" customFormat="1" x14ac:dyDescent="0.2">
      <c r="H208" s="67"/>
      <c r="I208" s="67"/>
      <c r="L208" s="6"/>
    </row>
    <row r="209" spans="8:12" s="419" customFormat="1" x14ac:dyDescent="0.2">
      <c r="H209" s="67"/>
      <c r="I209" s="67"/>
      <c r="L209" s="6"/>
    </row>
    <row r="210" spans="8:12" s="419" customFormat="1" x14ac:dyDescent="0.2">
      <c r="H210" s="67"/>
      <c r="I210" s="67"/>
      <c r="L210" s="6"/>
    </row>
    <row r="211" spans="8:12" s="419" customFormat="1" x14ac:dyDescent="0.2">
      <c r="H211" s="67"/>
      <c r="I211" s="67"/>
      <c r="L211" s="6"/>
    </row>
    <row r="212" spans="8:12" s="419" customFormat="1" x14ac:dyDescent="0.2">
      <c r="H212" s="67"/>
      <c r="I212" s="67"/>
      <c r="L212" s="6"/>
    </row>
    <row r="213" spans="8:12" s="419" customFormat="1" x14ac:dyDescent="0.2">
      <c r="H213" s="67"/>
      <c r="I213" s="67"/>
      <c r="L213" s="6"/>
    </row>
    <row r="214" spans="8:12" s="419" customFormat="1" x14ac:dyDescent="0.2">
      <c r="H214" s="67"/>
      <c r="I214" s="67"/>
      <c r="L214" s="6"/>
    </row>
    <row r="215" spans="8:12" s="419" customFormat="1" x14ac:dyDescent="0.2">
      <c r="H215" s="67"/>
      <c r="I215" s="67"/>
      <c r="L215" s="6"/>
    </row>
    <row r="216" spans="8:12" s="419" customFormat="1" x14ac:dyDescent="0.2">
      <c r="H216" s="67"/>
      <c r="I216" s="67"/>
      <c r="L216" s="6"/>
    </row>
    <row r="217" spans="8:12" s="419" customFormat="1" x14ac:dyDescent="0.2">
      <c r="H217" s="67"/>
      <c r="I217" s="67"/>
      <c r="L217" s="6"/>
    </row>
    <row r="218" spans="8:12" s="419" customFormat="1" x14ac:dyDescent="0.2">
      <c r="H218" s="67"/>
      <c r="I218" s="67"/>
      <c r="L218" s="6"/>
    </row>
    <row r="219" spans="8:12" s="419" customFormat="1" x14ac:dyDescent="0.2">
      <c r="H219" s="67"/>
      <c r="I219" s="67"/>
      <c r="L219" s="6"/>
    </row>
    <row r="220" spans="8:12" s="419" customFormat="1" x14ac:dyDescent="0.2">
      <c r="H220" s="67"/>
      <c r="I220" s="67"/>
      <c r="L220" s="6"/>
    </row>
    <row r="221" spans="8:12" s="419" customFormat="1" x14ac:dyDescent="0.2">
      <c r="H221" s="67"/>
      <c r="I221" s="67"/>
      <c r="L221" s="6"/>
    </row>
    <row r="222" spans="8:12" s="419" customFormat="1" x14ac:dyDescent="0.2">
      <c r="H222" s="67"/>
      <c r="I222" s="67"/>
      <c r="L222" s="6"/>
    </row>
    <row r="223" spans="8:12" s="419" customFormat="1" x14ac:dyDescent="0.2">
      <c r="H223" s="67"/>
      <c r="I223" s="67"/>
      <c r="L223" s="6"/>
    </row>
    <row r="224" spans="8:12" s="419" customFormat="1" x14ac:dyDescent="0.2">
      <c r="H224" s="67"/>
      <c r="I224" s="67"/>
      <c r="L224" s="6"/>
    </row>
    <row r="225" spans="8:12" s="419" customFormat="1" x14ac:dyDescent="0.2">
      <c r="H225" s="67"/>
      <c r="I225" s="67"/>
      <c r="L225" s="6"/>
    </row>
    <row r="226" spans="8:12" s="419" customFormat="1" x14ac:dyDescent="0.2">
      <c r="H226" s="67"/>
      <c r="I226" s="67"/>
      <c r="L226" s="6"/>
    </row>
    <row r="227" spans="8:12" s="419" customFormat="1" x14ac:dyDescent="0.2">
      <c r="H227" s="67"/>
      <c r="I227" s="67"/>
      <c r="L227" s="6"/>
    </row>
    <row r="228" spans="8:12" s="419" customFormat="1" x14ac:dyDescent="0.2">
      <c r="H228" s="67"/>
      <c r="I228" s="67"/>
      <c r="L228" s="6"/>
    </row>
    <row r="229" spans="8:12" s="419" customFormat="1" x14ac:dyDescent="0.2">
      <c r="H229" s="67"/>
      <c r="I229" s="67"/>
      <c r="L229" s="6"/>
    </row>
    <row r="230" spans="8:12" s="419" customFormat="1" x14ac:dyDescent="0.2">
      <c r="H230" s="67"/>
      <c r="I230" s="67"/>
      <c r="L230" s="6"/>
    </row>
    <row r="231" spans="8:12" s="419" customFormat="1" x14ac:dyDescent="0.2">
      <c r="H231" s="67"/>
      <c r="I231" s="67"/>
      <c r="L231" s="6"/>
    </row>
    <row r="232" spans="8:12" s="419" customFormat="1" x14ac:dyDescent="0.2">
      <c r="H232" s="67"/>
      <c r="I232" s="67"/>
      <c r="L232" s="6"/>
    </row>
    <row r="233" spans="8:12" s="419" customFormat="1" x14ac:dyDescent="0.2">
      <c r="H233" s="67"/>
      <c r="I233" s="67"/>
      <c r="L233" s="6"/>
    </row>
    <row r="234" spans="8:12" s="419" customFormat="1" x14ac:dyDescent="0.2">
      <c r="H234" s="67"/>
      <c r="I234" s="67"/>
      <c r="L234" s="6"/>
    </row>
    <row r="235" spans="8:12" s="419" customFormat="1" x14ac:dyDescent="0.2">
      <c r="H235" s="67"/>
      <c r="I235" s="67"/>
      <c r="L235" s="6"/>
    </row>
    <row r="236" spans="8:12" s="419" customFormat="1" x14ac:dyDescent="0.2">
      <c r="H236" s="67"/>
      <c r="I236" s="67"/>
      <c r="L236" s="6"/>
    </row>
    <row r="237" spans="8:12" s="419" customFormat="1" x14ac:dyDescent="0.2">
      <c r="H237" s="67"/>
      <c r="I237" s="67"/>
      <c r="L237" s="6"/>
    </row>
    <row r="238" spans="8:12" s="419" customFormat="1" x14ac:dyDescent="0.2">
      <c r="H238" s="67"/>
      <c r="I238" s="67"/>
      <c r="L238" s="6"/>
    </row>
    <row r="239" spans="8:12" s="419" customFormat="1" x14ac:dyDescent="0.2">
      <c r="H239" s="67"/>
      <c r="I239" s="67"/>
      <c r="L239" s="6"/>
    </row>
    <row r="240" spans="8:12" s="419" customFormat="1" x14ac:dyDescent="0.2">
      <c r="H240" s="67"/>
      <c r="I240" s="67"/>
      <c r="L240" s="6"/>
    </row>
    <row r="241" spans="8:12" s="419" customFormat="1" x14ac:dyDescent="0.2">
      <c r="H241" s="67"/>
      <c r="I241" s="67"/>
      <c r="L241" s="6"/>
    </row>
    <row r="242" spans="8:12" s="419" customFormat="1" x14ac:dyDescent="0.2">
      <c r="H242" s="67"/>
      <c r="I242" s="67"/>
      <c r="L242" s="6"/>
    </row>
    <row r="243" spans="8:12" s="419" customFormat="1" x14ac:dyDescent="0.2">
      <c r="H243" s="67"/>
      <c r="I243" s="67"/>
      <c r="L243" s="6"/>
    </row>
    <row r="244" spans="8:12" s="419" customFormat="1" x14ac:dyDescent="0.2">
      <c r="H244" s="67"/>
      <c r="I244" s="67"/>
      <c r="L244" s="6"/>
    </row>
    <row r="245" spans="8:12" s="419" customFormat="1" x14ac:dyDescent="0.2">
      <c r="H245" s="67"/>
      <c r="I245" s="67"/>
      <c r="L245" s="6"/>
    </row>
    <row r="246" spans="8:12" s="419" customFormat="1" x14ac:dyDescent="0.2">
      <c r="H246" s="67"/>
      <c r="I246" s="67"/>
      <c r="L246" s="6"/>
    </row>
    <row r="247" spans="8:12" s="419" customFormat="1" x14ac:dyDescent="0.2">
      <c r="H247" s="67"/>
      <c r="I247" s="67"/>
      <c r="L247" s="6"/>
    </row>
    <row r="248" spans="8:12" s="419" customFormat="1" x14ac:dyDescent="0.2">
      <c r="H248" s="67"/>
      <c r="I248" s="67"/>
      <c r="L248" s="6"/>
    </row>
    <row r="249" spans="8:12" s="419" customFormat="1" x14ac:dyDescent="0.2">
      <c r="H249" s="67"/>
      <c r="I249" s="67"/>
      <c r="L249" s="6"/>
    </row>
    <row r="250" spans="8:12" s="419" customFormat="1" x14ac:dyDescent="0.2">
      <c r="H250" s="67"/>
      <c r="I250" s="67"/>
      <c r="L250" s="6"/>
    </row>
    <row r="251" spans="8:12" s="419" customFormat="1" x14ac:dyDescent="0.2">
      <c r="H251" s="67"/>
      <c r="I251" s="67"/>
      <c r="L251" s="6"/>
    </row>
    <row r="252" spans="8:12" s="419" customFormat="1" x14ac:dyDescent="0.2">
      <c r="H252" s="67"/>
      <c r="I252" s="67"/>
      <c r="L252" s="6"/>
    </row>
    <row r="253" spans="8:12" s="419" customFormat="1" x14ac:dyDescent="0.2">
      <c r="H253" s="67"/>
      <c r="I253" s="67"/>
      <c r="L253" s="6"/>
    </row>
    <row r="254" spans="8:12" s="419" customFormat="1" x14ac:dyDescent="0.2">
      <c r="H254" s="67"/>
      <c r="I254" s="67"/>
      <c r="L254" s="6"/>
    </row>
    <row r="255" spans="8:12" s="419" customFormat="1" x14ac:dyDescent="0.2">
      <c r="H255" s="67"/>
      <c r="I255" s="67"/>
      <c r="L255" s="6"/>
    </row>
    <row r="256" spans="8:12" s="419" customFormat="1" x14ac:dyDescent="0.2">
      <c r="H256" s="67"/>
      <c r="I256" s="67"/>
      <c r="L256" s="6"/>
    </row>
    <row r="257" spans="8:37" s="419" customFormat="1" x14ac:dyDescent="0.2">
      <c r="H257" s="67"/>
      <c r="I257" s="67"/>
      <c r="L257" s="6"/>
    </row>
    <row r="258" spans="8:37" s="27" customFormat="1" x14ac:dyDescent="0.2">
      <c r="H258" s="67"/>
      <c r="I258" s="67"/>
      <c r="L258" s="6"/>
      <c r="Q258" s="419"/>
      <c r="S258" s="419"/>
      <c r="T258" s="419"/>
      <c r="U258" s="419"/>
      <c r="V258" s="419"/>
      <c r="W258" s="419"/>
      <c r="X258" s="419"/>
      <c r="Y258" s="419"/>
      <c r="Z258" s="419"/>
      <c r="AA258" s="419"/>
      <c r="AB258" s="419"/>
      <c r="AC258" s="419"/>
      <c r="AD258" s="419"/>
      <c r="AE258" s="419"/>
      <c r="AF258" s="419"/>
      <c r="AG258" s="419"/>
      <c r="AH258" s="419"/>
      <c r="AI258" s="419"/>
      <c r="AJ258" s="419"/>
      <c r="AK258" s="419"/>
    </row>
    <row r="259" spans="8:37" s="27" customFormat="1" x14ac:dyDescent="0.2">
      <c r="H259" s="67"/>
      <c r="I259" s="67"/>
      <c r="L259" s="6"/>
      <c r="Q259" s="419"/>
      <c r="S259" s="419"/>
      <c r="T259" s="419"/>
      <c r="U259" s="419"/>
      <c r="V259" s="419"/>
      <c r="W259" s="419"/>
      <c r="X259" s="419"/>
      <c r="Y259" s="419"/>
      <c r="Z259" s="419"/>
      <c r="AA259" s="419"/>
      <c r="AB259" s="419"/>
      <c r="AC259" s="419"/>
      <c r="AD259" s="419"/>
      <c r="AE259" s="419"/>
      <c r="AF259" s="419"/>
      <c r="AG259" s="419"/>
      <c r="AH259" s="419"/>
      <c r="AI259" s="419"/>
      <c r="AJ259" s="419"/>
      <c r="AK259" s="419"/>
    </row>
    <row r="260" spans="8:37" s="27" customFormat="1" x14ac:dyDescent="0.2">
      <c r="H260" s="67"/>
      <c r="I260" s="67"/>
      <c r="L260" s="6"/>
      <c r="Q260" s="419"/>
      <c r="S260" s="419"/>
      <c r="T260" s="419"/>
      <c r="U260" s="419"/>
      <c r="V260" s="419"/>
      <c r="W260" s="419"/>
      <c r="X260" s="419"/>
      <c r="Y260" s="419"/>
      <c r="Z260" s="419"/>
      <c r="AA260" s="419"/>
      <c r="AB260" s="419"/>
      <c r="AC260" s="419"/>
      <c r="AD260" s="419"/>
      <c r="AE260" s="419"/>
      <c r="AF260" s="419"/>
      <c r="AG260" s="419"/>
      <c r="AH260" s="419"/>
      <c r="AI260" s="419"/>
      <c r="AJ260" s="419"/>
      <c r="AK260" s="419"/>
    </row>
    <row r="261" spans="8:37" s="27" customFormat="1" x14ac:dyDescent="0.2">
      <c r="H261" s="67"/>
      <c r="I261" s="67"/>
      <c r="L261" s="6"/>
      <c r="Q261" s="419"/>
      <c r="S261" s="419"/>
      <c r="T261" s="419"/>
      <c r="U261" s="419"/>
      <c r="V261" s="419"/>
      <c r="W261" s="419"/>
      <c r="X261" s="419"/>
      <c r="Y261" s="419"/>
      <c r="Z261" s="419"/>
      <c r="AA261" s="419"/>
      <c r="AB261" s="419"/>
      <c r="AC261" s="419"/>
      <c r="AD261" s="419"/>
      <c r="AE261" s="419"/>
      <c r="AF261" s="419"/>
      <c r="AG261" s="419"/>
      <c r="AH261" s="419"/>
      <c r="AI261" s="419"/>
      <c r="AJ261" s="419"/>
      <c r="AK261" s="419"/>
    </row>
    <row r="262" spans="8:37" s="27" customFormat="1" x14ac:dyDescent="0.2">
      <c r="H262" s="67"/>
      <c r="I262" s="67"/>
      <c r="L262" s="6"/>
      <c r="Q262" s="419"/>
      <c r="S262" s="419"/>
      <c r="T262" s="419"/>
      <c r="U262" s="419"/>
      <c r="V262" s="419"/>
      <c r="W262" s="419"/>
      <c r="X262" s="419"/>
      <c r="Y262" s="419"/>
      <c r="Z262" s="419"/>
      <c r="AA262" s="419"/>
      <c r="AB262" s="419"/>
      <c r="AC262" s="419"/>
      <c r="AD262" s="419"/>
      <c r="AE262" s="419"/>
      <c r="AF262" s="419"/>
      <c r="AG262" s="419"/>
      <c r="AH262" s="419"/>
      <c r="AI262" s="419"/>
      <c r="AJ262" s="419"/>
      <c r="AK262" s="419"/>
    </row>
    <row r="263" spans="8:37" s="27" customFormat="1" x14ac:dyDescent="0.2">
      <c r="H263" s="67"/>
      <c r="I263" s="67"/>
      <c r="L263" s="6"/>
      <c r="Q263" s="419"/>
      <c r="S263" s="419"/>
      <c r="T263" s="419"/>
      <c r="U263" s="419"/>
      <c r="V263" s="419"/>
      <c r="W263" s="419"/>
      <c r="X263" s="419"/>
      <c r="Y263" s="419"/>
      <c r="Z263" s="419"/>
      <c r="AA263" s="419"/>
      <c r="AB263" s="419"/>
      <c r="AC263" s="419"/>
      <c r="AD263" s="419"/>
      <c r="AE263" s="419"/>
      <c r="AF263" s="419"/>
      <c r="AG263" s="419"/>
      <c r="AH263" s="419"/>
      <c r="AI263" s="419"/>
      <c r="AJ263" s="419"/>
      <c r="AK263" s="419"/>
    </row>
    <row r="264" spans="8:37" s="27" customFormat="1" x14ac:dyDescent="0.2">
      <c r="H264" s="67"/>
      <c r="I264" s="67"/>
      <c r="L264" s="6"/>
      <c r="Q264" s="419"/>
      <c r="S264" s="419"/>
      <c r="T264" s="419"/>
      <c r="U264" s="419"/>
      <c r="V264" s="419"/>
      <c r="W264" s="419"/>
      <c r="X264" s="419"/>
      <c r="Y264" s="419"/>
      <c r="Z264" s="419"/>
      <c r="AA264" s="419"/>
      <c r="AB264" s="419"/>
      <c r="AC264" s="419"/>
      <c r="AD264" s="419"/>
      <c r="AE264" s="419"/>
      <c r="AF264" s="419"/>
      <c r="AG264" s="419"/>
      <c r="AH264" s="419"/>
      <c r="AI264" s="419"/>
      <c r="AJ264" s="419"/>
      <c r="AK264" s="419"/>
    </row>
    <row r="265" spans="8:37" s="27" customFormat="1" x14ac:dyDescent="0.2">
      <c r="H265" s="67"/>
      <c r="I265" s="67"/>
      <c r="L265" s="6"/>
      <c r="Q265" s="419"/>
      <c r="S265" s="419"/>
      <c r="T265" s="419"/>
      <c r="U265" s="419"/>
      <c r="V265" s="419"/>
      <c r="W265" s="419"/>
      <c r="X265" s="419"/>
      <c r="Y265" s="419"/>
      <c r="Z265" s="419"/>
      <c r="AA265" s="419"/>
      <c r="AB265" s="419"/>
      <c r="AC265" s="419"/>
      <c r="AD265" s="419"/>
      <c r="AE265" s="419"/>
      <c r="AF265" s="419"/>
      <c r="AG265" s="419"/>
      <c r="AH265" s="419"/>
      <c r="AI265" s="419"/>
      <c r="AJ265" s="419"/>
      <c r="AK265" s="419"/>
    </row>
    <row r="266" spans="8:37" s="27" customFormat="1" x14ac:dyDescent="0.2">
      <c r="H266" s="67"/>
      <c r="I266" s="67"/>
      <c r="L266" s="6"/>
      <c r="Q266" s="419"/>
      <c r="S266" s="419"/>
      <c r="T266" s="419"/>
      <c r="U266" s="419"/>
      <c r="V266" s="419"/>
      <c r="W266" s="419"/>
      <c r="X266" s="419"/>
      <c r="Y266" s="419"/>
      <c r="Z266" s="419"/>
      <c r="AA266" s="419"/>
      <c r="AB266" s="419"/>
      <c r="AC266" s="419"/>
      <c r="AD266" s="419"/>
      <c r="AE266" s="419"/>
      <c r="AF266" s="419"/>
      <c r="AG266" s="419"/>
      <c r="AH266" s="419"/>
      <c r="AI266" s="419"/>
      <c r="AJ266" s="419"/>
      <c r="AK266" s="419"/>
    </row>
    <row r="267" spans="8:37" s="27" customFormat="1" x14ac:dyDescent="0.2">
      <c r="H267" s="67"/>
      <c r="I267" s="67"/>
      <c r="L267" s="6"/>
      <c r="Q267" s="419"/>
      <c r="S267" s="419"/>
      <c r="T267" s="419"/>
      <c r="U267" s="419"/>
      <c r="V267" s="419"/>
      <c r="W267" s="419"/>
      <c r="X267" s="419"/>
      <c r="Y267" s="419"/>
      <c r="Z267" s="419"/>
      <c r="AA267" s="419"/>
      <c r="AB267" s="419"/>
      <c r="AC267" s="419"/>
      <c r="AD267" s="419"/>
      <c r="AE267" s="419"/>
      <c r="AF267" s="419"/>
      <c r="AG267" s="419"/>
      <c r="AH267" s="419"/>
      <c r="AI267" s="419"/>
      <c r="AJ267" s="419"/>
      <c r="AK267" s="419"/>
    </row>
    <row r="268" spans="8:37" s="27" customFormat="1" x14ac:dyDescent="0.2">
      <c r="H268" s="67"/>
      <c r="I268" s="67"/>
      <c r="L268" s="6"/>
      <c r="Q268" s="419"/>
      <c r="S268" s="419"/>
      <c r="T268" s="419"/>
      <c r="U268" s="419"/>
      <c r="V268" s="419"/>
      <c r="W268" s="419"/>
      <c r="X268" s="419"/>
      <c r="Y268" s="419"/>
      <c r="Z268" s="419"/>
      <c r="AA268" s="419"/>
      <c r="AB268" s="419"/>
      <c r="AC268" s="419"/>
      <c r="AD268" s="419"/>
      <c r="AE268" s="419"/>
      <c r="AF268" s="419"/>
      <c r="AG268" s="419"/>
      <c r="AH268" s="419"/>
      <c r="AI268" s="419"/>
      <c r="AJ268" s="419"/>
      <c r="AK268" s="419"/>
    </row>
    <row r="269" spans="8:37" s="27" customFormat="1" x14ac:dyDescent="0.2">
      <c r="H269" s="67"/>
      <c r="I269" s="67"/>
      <c r="L269" s="6"/>
      <c r="Q269" s="419"/>
      <c r="S269" s="419"/>
      <c r="T269" s="419"/>
      <c r="U269" s="419"/>
      <c r="V269" s="419"/>
      <c r="W269" s="419"/>
      <c r="X269" s="419"/>
      <c r="Y269" s="419"/>
      <c r="Z269" s="419"/>
      <c r="AA269" s="419"/>
      <c r="AB269" s="419"/>
      <c r="AC269" s="419"/>
      <c r="AD269" s="419"/>
      <c r="AE269" s="419"/>
      <c r="AF269" s="419"/>
      <c r="AG269" s="419"/>
      <c r="AH269" s="419"/>
      <c r="AI269" s="419"/>
      <c r="AJ269" s="419"/>
      <c r="AK269" s="419"/>
    </row>
    <row r="270" spans="8:37" s="27" customFormat="1" x14ac:dyDescent="0.2">
      <c r="H270" s="67"/>
      <c r="I270" s="67"/>
      <c r="L270" s="6"/>
      <c r="Q270" s="419"/>
      <c r="S270" s="419"/>
      <c r="T270" s="419"/>
      <c r="U270" s="419"/>
      <c r="V270" s="419"/>
      <c r="W270" s="419"/>
      <c r="X270" s="419"/>
      <c r="Y270" s="419"/>
      <c r="Z270" s="419"/>
      <c r="AA270" s="419"/>
      <c r="AB270" s="419"/>
      <c r="AC270" s="419"/>
      <c r="AD270" s="419"/>
      <c r="AE270" s="419"/>
      <c r="AF270" s="419"/>
      <c r="AG270" s="419"/>
      <c r="AH270" s="419"/>
      <c r="AI270" s="419"/>
      <c r="AJ270" s="419"/>
      <c r="AK270" s="419"/>
    </row>
    <row r="271" spans="8:37" s="27" customFormat="1" x14ac:dyDescent="0.2">
      <c r="H271" s="67"/>
      <c r="I271" s="67"/>
      <c r="L271" s="6"/>
      <c r="Q271" s="419"/>
      <c r="S271" s="419"/>
      <c r="T271" s="419"/>
      <c r="U271" s="419"/>
      <c r="V271" s="419"/>
      <c r="W271" s="419"/>
      <c r="X271" s="419"/>
      <c r="Y271" s="419"/>
      <c r="Z271" s="419"/>
      <c r="AA271" s="419"/>
      <c r="AB271" s="419"/>
      <c r="AC271" s="419"/>
      <c r="AD271" s="419"/>
      <c r="AE271" s="419"/>
      <c r="AF271" s="419"/>
      <c r="AG271" s="419"/>
      <c r="AH271" s="419"/>
      <c r="AI271" s="419"/>
      <c r="AJ271" s="419"/>
      <c r="AK271" s="419"/>
    </row>
    <row r="272" spans="8:37" s="27" customFormat="1" x14ac:dyDescent="0.2">
      <c r="H272" s="67"/>
      <c r="I272" s="67"/>
      <c r="L272" s="6"/>
      <c r="Q272" s="419"/>
      <c r="S272" s="419"/>
      <c r="T272" s="419"/>
      <c r="U272" s="419"/>
      <c r="V272" s="419"/>
      <c r="W272" s="419"/>
      <c r="X272" s="419"/>
      <c r="Y272" s="419"/>
      <c r="Z272" s="419"/>
      <c r="AA272" s="419"/>
      <c r="AB272" s="419"/>
      <c r="AC272" s="419"/>
      <c r="AD272" s="419"/>
      <c r="AE272" s="419"/>
      <c r="AF272" s="419"/>
      <c r="AG272" s="419"/>
      <c r="AH272" s="419"/>
      <c r="AI272" s="419"/>
      <c r="AJ272" s="419"/>
      <c r="AK272" s="419"/>
    </row>
    <row r="273" spans="8:37" s="27" customFormat="1" x14ac:dyDescent="0.2">
      <c r="H273" s="67"/>
      <c r="I273" s="67"/>
      <c r="L273" s="6"/>
      <c r="Q273" s="419"/>
      <c r="S273" s="419"/>
      <c r="T273" s="419"/>
      <c r="U273" s="419"/>
      <c r="V273" s="419"/>
      <c r="W273" s="419"/>
      <c r="X273" s="419"/>
      <c r="Y273" s="419"/>
      <c r="Z273" s="419"/>
      <c r="AA273" s="419"/>
      <c r="AB273" s="419"/>
      <c r="AC273" s="419"/>
      <c r="AD273" s="419"/>
      <c r="AE273" s="419"/>
      <c r="AF273" s="419"/>
      <c r="AG273" s="419"/>
      <c r="AH273" s="419"/>
      <c r="AI273" s="419"/>
      <c r="AJ273" s="419"/>
      <c r="AK273" s="419"/>
    </row>
    <row r="274" spans="8:37" s="27" customFormat="1" x14ac:dyDescent="0.2">
      <c r="H274" s="67"/>
      <c r="I274" s="67"/>
      <c r="L274" s="6"/>
      <c r="Q274" s="419"/>
      <c r="S274" s="419"/>
      <c r="T274" s="419"/>
      <c r="U274" s="419"/>
      <c r="V274" s="419"/>
      <c r="W274" s="419"/>
      <c r="X274" s="419"/>
      <c r="Y274" s="419"/>
      <c r="Z274" s="419"/>
      <c r="AA274" s="419"/>
      <c r="AB274" s="419"/>
      <c r="AC274" s="419"/>
      <c r="AD274" s="419"/>
      <c r="AE274" s="419"/>
      <c r="AF274" s="419"/>
      <c r="AG274" s="419"/>
      <c r="AH274" s="419"/>
      <c r="AI274" s="419"/>
      <c r="AJ274" s="419"/>
      <c r="AK274" s="419"/>
    </row>
    <row r="275" spans="8:37" s="27" customFormat="1" x14ac:dyDescent="0.2">
      <c r="H275" s="67"/>
      <c r="I275" s="67"/>
      <c r="L275" s="6"/>
      <c r="Q275" s="419"/>
      <c r="S275" s="419"/>
      <c r="T275" s="419"/>
      <c r="U275" s="419"/>
      <c r="V275" s="419"/>
      <c r="W275" s="419"/>
      <c r="X275" s="419"/>
      <c r="Y275" s="419"/>
      <c r="Z275" s="419"/>
      <c r="AA275" s="419"/>
      <c r="AB275" s="419"/>
      <c r="AC275" s="419"/>
      <c r="AD275" s="419"/>
      <c r="AE275" s="419"/>
      <c r="AF275" s="419"/>
      <c r="AG275" s="419"/>
      <c r="AH275" s="419"/>
      <c r="AI275" s="419"/>
      <c r="AJ275" s="419"/>
      <c r="AK275" s="419"/>
    </row>
    <row r="276" spans="8:37" s="27" customFormat="1" x14ac:dyDescent="0.2">
      <c r="H276" s="67"/>
      <c r="I276" s="67"/>
      <c r="L276" s="6"/>
      <c r="Q276" s="419"/>
      <c r="S276" s="419"/>
      <c r="T276" s="419"/>
      <c r="U276" s="419"/>
      <c r="V276" s="419"/>
      <c r="W276" s="419"/>
      <c r="X276" s="419"/>
      <c r="Y276" s="419"/>
      <c r="Z276" s="419"/>
      <c r="AA276" s="419"/>
      <c r="AB276" s="419"/>
      <c r="AC276" s="419"/>
      <c r="AD276" s="419"/>
      <c r="AE276" s="419"/>
      <c r="AF276" s="419"/>
      <c r="AG276" s="419"/>
      <c r="AH276" s="419"/>
      <c r="AI276" s="419"/>
      <c r="AJ276" s="419"/>
      <c r="AK276" s="419"/>
    </row>
    <row r="277" spans="8:37" s="27" customFormat="1" x14ac:dyDescent="0.2">
      <c r="H277" s="67"/>
      <c r="I277" s="67"/>
      <c r="L277" s="6"/>
      <c r="Q277" s="419"/>
      <c r="S277" s="419"/>
      <c r="T277" s="419"/>
      <c r="U277" s="419"/>
      <c r="V277" s="419"/>
      <c r="W277" s="419"/>
      <c r="X277" s="419"/>
      <c r="Y277" s="419"/>
      <c r="Z277" s="419"/>
      <c r="AA277" s="419"/>
      <c r="AB277" s="419"/>
      <c r="AC277" s="419"/>
      <c r="AD277" s="419"/>
      <c r="AE277" s="419"/>
      <c r="AF277" s="419"/>
      <c r="AG277" s="419"/>
      <c r="AH277" s="419"/>
      <c r="AI277" s="419"/>
      <c r="AJ277" s="419"/>
      <c r="AK277" s="419"/>
    </row>
    <row r="278" spans="8:37" s="27" customFormat="1" x14ac:dyDescent="0.2">
      <c r="H278" s="67"/>
      <c r="I278" s="67"/>
      <c r="Q278" s="419"/>
      <c r="S278" s="419"/>
      <c r="T278" s="419"/>
      <c r="U278" s="419"/>
      <c r="V278" s="419"/>
      <c r="W278" s="419"/>
      <c r="X278" s="419"/>
      <c r="Y278" s="419"/>
      <c r="Z278" s="419"/>
      <c r="AA278" s="419"/>
      <c r="AB278" s="419"/>
      <c r="AC278" s="419"/>
      <c r="AD278" s="419"/>
      <c r="AE278" s="419"/>
      <c r="AF278" s="419"/>
      <c r="AG278" s="419"/>
      <c r="AH278" s="419"/>
      <c r="AI278" s="419"/>
      <c r="AJ278" s="419"/>
      <c r="AK278" s="419"/>
    </row>
    <row r="279" spans="8:37" s="27" customFormat="1" x14ac:dyDescent="0.2">
      <c r="H279" s="67"/>
      <c r="I279" s="67"/>
      <c r="Q279" s="419"/>
      <c r="S279" s="419"/>
      <c r="T279" s="419"/>
      <c r="U279" s="419"/>
      <c r="V279" s="419"/>
      <c r="W279" s="419"/>
      <c r="X279" s="419"/>
      <c r="Y279" s="419"/>
      <c r="Z279" s="419"/>
      <c r="AA279" s="419"/>
      <c r="AB279" s="419"/>
      <c r="AC279" s="419"/>
      <c r="AD279" s="419"/>
      <c r="AE279" s="419"/>
      <c r="AF279" s="419"/>
      <c r="AG279" s="419"/>
      <c r="AH279" s="419"/>
      <c r="AI279" s="419"/>
      <c r="AJ279" s="419"/>
      <c r="AK279" s="419"/>
    </row>
    <row r="280" spans="8:37" s="27" customFormat="1" x14ac:dyDescent="0.2">
      <c r="H280" s="67"/>
      <c r="I280" s="67"/>
      <c r="Q280" s="419"/>
      <c r="S280" s="419"/>
      <c r="T280" s="419"/>
      <c r="U280" s="419"/>
      <c r="V280" s="419"/>
      <c r="W280" s="419"/>
      <c r="X280" s="419"/>
      <c r="Y280" s="419"/>
      <c r="Z280" s="419"/>
      <c r="AA280" s="419"/>
      <c r="AB280" s="419"/>
      <c r="AC280" s="419"/>
      <c r="AD280" s="419"/>
      <c r="AE280" s="419"/>
      <c r="AF280" s="419"/>
      <c r="AG280" s="419"/>
      <c r="AH280" s="419"/>
      <c r="AI280" s="419"/>
      <c r="AJ280" s="419"/>
      <c r="AK280" s="419"/>
    </row>
    <row r="281" spans="8:37" s="27" customFormat="1" x14ac:dyDescent="0.2">
      <c r="H281" s="67"/>
      <c r="I281" s="67"/>
      <c r="Q281" s="419"/>
      <c r="S281" s="419"/>
      <c r="T281" s="419"/>
      <c r="U281" s="419"/>
      <c r="V281" s="419"/>
      <c r="W281" s="419"/>
      <c r="X281" s="419"/>
      <c r="Y281" s="419"/>
      <c r="Z281" s="419"/>
      <c r="AA281" s="419"/>
      <c r="AB281" s="419"/>
      <c r="AC281" s="419"/>
      <c r="AD281" s="419"/>
      <c r="AE281" s="419"/>
      <c r="AF281" s="419"/>
      <c r="AG281" s="419"/>
      <c r="AH281" s="419"/>
      <c r="AI281" s="419"/>
      <c r="AJ281" s="419"/>
      <c r="AK281" s="419"/>
    </row>
    <row r="282" spans="8:37" s="27" customFormat="1" x14ac:dyDescent="0.2">
      <c r="H282" s="67"/>
      <c r="I282" s="67"/>
      <c r="L282" s="66"/>
      <c r="Q282" s="419"/>
      <c r="S282" s="419"/>
      <c r="T282" s="419"/>
      <c r="U282" s="419"/>
      <c r="V282" s="419"/>
      <c r="W282" s="419"/>
      <c r="X282" s="419"/>
      <c r="Y282" s="419"/>
      <c r="Z282" s="419"/>
      <c r="AA282" s="419"/>
      <c r="AB282" s="419"/>
      <c r="AC282" s="419"/>
      <c r="AD282" s="419"/>
      <c r="AE282" s="419"/>
      <c r="AF282" s="419"/>
      <c r="AG282" s="419"/>
      <c r="AH282" s="419"/>
      <c r="AI282" s="419"/>
      <c r="AJ282" s="419"/>
      <c r="AK282" s="419"/>
    </row>
    <row r="283" spans="8:37" s="27" customFormat="1" x14ac:dyDescent="0.2">
      <c r="H283" s="67"/>
      <c r="I283" s="67"/>
      <c r="L283" s="66"/>
      <c r="Q283" s="419"/>
      <c r="S283" s="419"/>
      <c r="T283" s="419"/>
      <c r="U283" s="419"/>
      <c r="V283" s="419"/>
      <c r="W283" s="419"/>
      <c r="X283" s="419"/>
      <c r="Y283" s="419"/>
      <c r="Z283" s="419"/>
      <c r="AA283" s="419"/>
      <c r="AB283" s="419"/>
      <c r="AC283" s="419"/>
      <c r="AD283" s="419"/>
      <c r="AE283" s="419"/>
      <c r="AF283" s="419"/>
      <c r="AG283" s="419"/>
      <c r="AH283" s="419"/>
      <c r="AI283" s="419"/>
      <c r="AJ283" s="419"/>
      <c r="AK283" s="419"/>
    </row>
    <row r="284" spans="8:37" s="27" customFormat="1" x14ac:dyDescent="0.2">
      <c r="H284" s="67"/>
      <c r="I284" s="67"/>
      <c r="L284" s="66"/>
      <c r="Q284" s="419"/>
      <c r="S284" s="419"/>
      <c r="T284" s="419"/>
      <c r="U284" s="419"/>
      <c r="V284" s="419"/>
      <c r="W284" s="419"/>
      <c r="X284" s="419"/>
      <c r="Y284" s="419"/>
      <c r="Z284" s="419"/>
      <c r="AA284" s="419"/>
      <c r="AB284" s="419"/>
      <c r="AC284" s="419"/>
      <c r="AD284" s="419"/>
      <c r="AE284" s="419"/>
      <c r="AF284" s="419"/>
      <c r="AG284" s="419"/>
      <c r="AH284" s="419"/>
      <c r="AI284" s="419"/>
      <c r="AJ284" s="419"/>
      <c r="AK284" s="419"/>
    </row>
    <row r="285" spans="8:37" s="27" customFormat="1" x14ac:dyDescent="0.2">
      <c r="H285" s="67"/>
      <c r="I285" s="67"/>
      <c r="L285" s="66"/>
      <c r="Q285" s="419"/>
      <c r="S285" s="419"/>
      <c r="T285" s="419"/>
      <c r="U285" s="419"/>
      <c r="V285" s="419"/>
      <c r="W285" s="419"/>
      <c r="X285" s="419"/>
      <c r="Y285" s="419"/>
      <c r="Z285" s="419"/>
      <c r="AA285" s="419"/>
      <c r="AB285" s="419"/>
      <c r="AC285" s="419"/>
      <c r="AD285" s="419"/>
      <c r="AE285" s="419"/>
      <c r="AF285" s="419"/>
      <c r="AG285" s="419"/>
      <c r="AH285" s="419"/>
      <c r="AI285" s="419"/>
      <c r="AJ285" s="419"/>
      <c r="AK285" s="419"/>
    </row>
    <row r="286" spans="8:37" s="27" customFormat="1" x14ac:dyDescent="0.2">
      <c r="H286" s="67"/>
      <c r="I286" s="67"/>
      <c r="L286" s="66"/>
      <c r="Q286" s="419"/>
      <c r="S286" s="419"/>
      <c r="T286" s="419"/>
      <c r="U286" s="419"/>
      <c r="V286" s="419"/>
      <c r="W286" s="419"/>
      <c r="X286" s="419"/>
      <c r="Y286" s="419"/>
      <c r="Z286" s="419"/>
      <c r="AA286" s="419"/>
      <c r="AB286" s="419"/>
      <c r="AC286" s="419"/>
      <c r="AD286" s="419"/>
      <c r="AE286" s="419"/>
      <c r="AF286" s="419"/>
      <c r="AG286" s="419"/>
      <c r="AH286" s="419"/>
      <c r="AI286" s="419"/>
      <c r="AJ286" s="419"/>
      <c r="AK286" s="419"/>
    </row>
    <row r="287" spans="8:37" s="27" customFormat="1" x14ac:dyDescent="0.2">
      <c r="H287" s="67"/>
      <c r="I287" s="67"/>
      <c r="L287" s="66"/>
      <c r="Q287" s="419"/>
      <c r="S287" s="419"/>
      <c r="T287" s="419"/>
      <c r="U287" s="419"/>
      <c r="V287" s="419"/>
      <c r="W287" s="419"/>
      <c r="X287" s="419"/>
      <c r="Y287" s="419"/>
      <c r="Z287" s="419"/>
      <c r="AA287" s="419"/>
      <c r="AB287" s="419"/>
      <c r="AC287" s="419"/>
      <c r="AD287" s="419"/>
      <c r="AE287" s="419"/>
      <c r="AF287" s="419"/>
      <c r="AG287" s="419"/>
      <c r="AH287" s="419"/>
      <c r="AI287" s="419"/>
      <c r="AJ287" s="419"/>
      <c r="AK287" s="419"/>
    </row>
    <row r="288" spans="8:37" s="27" customFormat="1" x14ac:dyDescent="0.2">
      <c r="H288" s="67"/>
      <c r="I288" s="67"/>
      <c r="L288" s="66"/>
      <c r="Q288" s="419"/>
      <c r="S288" s="419"/>
      <c r="T288" s="419"/>
      <c r="U288" s="419"/>
      <c r="V288" s="419"/>
      <c r="W288" s="419"/>
      <c r="X288" s="419"/>
      <c r="Y288" s="419"/>
      <c r="Z288" s="419"/>
      <c r="AA288" s="419"/>
      <c r="AB288" s="419"/>
      <c r="AC288" s="419"/>
      <c r="AD288" s="419"/>
      <c r="AE288" s="419"/>
      <c r="AF288" s="419"/>
      <c r="AG288" s="419"/>
      <c r="AH288" s="419"/>
      <c r="AI288" s="419"/>
      <c r="AJ288" s="419"/>
      <c r="AK288" s="419"/>
    </row>
    <row r="289" spans="8:37" s="27" customFormat="1" x14ac:dyDescent="0.2">
      <c r="H289" s="67"/>
      <c r="I289" s="67"/>
      <c r="L289" s="66"/>
      <c r="Q289" s="419"/>
      <c r="S289" s="419"/>
      <c r="T289" s="419"/>
      <c r="U289" s="419"/>
      <c r="V289" s="419"/>
      <c r="W289" s="419"/>
      <c r="X289" s="419"/>
      <c r="Y289" s="419"/>
      <c r="Z289" s="419"/>
      <c r="AA289" s="419"/>
      <c r="AB289" s="419"/>
      <c r="AC289" s="419"/>
      <c r="AD289" s="419"/>
      <c r="AE289" s="419"/>
      <c r="AF289" s="419"/>
      <c r="AG289" s="419"/>
      <c r="AH289" s="419"/>
      <c r="AI289" s="419"/>
      <c r="AJ289" s="419"/>
      <c r="AK289" s="419"/>
    </row>
    <row r="290" spans="8:37" s="27" customFormat="1" x14ac:dyDescent="0.2">
      <c r="H290" s="67"/>
      <c r="I290" s="67"/>
      <c r="L290" s="66"/>
      <c r="Q290" s="419"/>
      <c r="S290" s="419"/>
      <c r="T290" s="419"/>
      <c r="U290" s="419"/>
      <c r="V290" s="419"/>
      <c r="W290" s="419"/>
      <c r="X290" s="419"/>
      <c r="Y290" s="419"/>
      <c r="Z290" s="419"/>
      <c r="AA290" s="419"/>
      <c r="AB290" s="419"/>
      <c r="AC290" s="419"/>
      <c r="AD290" s="419"/>
      <c r="AE290" s="419"/>
      <c r="AF290" s="419"/>
      <c r="AG290" s="419"/>
      <c r="AH290" s="419"/>
      <c r="AI290" s="419"/>
      <c r="AJ290" s="419"/>
      <c r="AK290" s="419"/>
    </row>
    <row r="291" spans="8:37" s="27" customFormat="1" x14ac:dyDescent="0.2">
      <c r="H291" s="67"/>
      <c r="I291" s="67"/>
      <c r="L291" s="66"/>
      <c r="Q291" s="419"/>
      <c r="S291" s="419"/>
      <c r="T291" s="419"/>
      <c r="U291" s="419"/>
      <c r="V291" s="419"/>
      <c r="W291" s="419"/>
      <c r="X291" s="419"/>
      <c r="Y291" s="419"/>
      <c r="Z291" s="419"/>
      <c r="AA291" s="419"/>
      <c r="AB291" s="419"/>
      <c r="AC291" s="419"/>
      <c r="AD291" s="419"/>
      <c r="AE291" s="419"/>
      <c r="AF291" s="419"/>
      <c r="AG291" s="419"/>
      <c r="AH291" s="419"/>
      <c r="AI291" s="419"/>
      <c r="AJ291" s="419"/>
      <c r="AK291" s="419"/>
    </row>
    <row r="292" spans="8:37" s="27" customFormat="1" x14ac:dyDescent="0.2">
      <c r="H292" s="67"/>
      <c r="I292" s="67"/>
      <c r="L292" s="66"/>
      <c r="Q292" s="419"/>
      <c r="S292" s="419"/>
      <c r="T292" s="419"/>
      <c r="U292" s="419"/>
      <c r="V292" s="419"/>
      <c r="W292" s="419"/>
      <c r="X292" s="419"/>
      <c r="Y292" s="419"/>
      <c r="Z292" s="419"/>
      <c r="AA292" s="419"/>
      <c r="AB292" s="419"/>
      <c r="AC292" s="419"/>
      <c r="AD292" s="419"/>
      <c r="AE292" s="419"/>
      <c r="AF292" s="419"/>
      <c r="AG292" s="419"/>
      <c r="AH292" s="419"/>
      <c r="AI292" s="419"/>
      <c r="AJ292" s="419"/>
      <c r="AK292" s="419"/>
    </row>
    <row r="293" spans="8:37" s="27" customFormat="1" x14ac:dyDescent="0.2">
      <c r="H293" s="67"/>
      <c r="I293" s="67"/>
      <c r="L293" s="66"/>
      <c r="Q293" s="419"/>
      <c r="S293" s="419"/>
      <c r="T293" s="419"/>
      <c r="U293" s="419"/>
      <c r="V293" s="419"/>
      <c r="W293" s="419"/>
      <c r="X293" s="419"/>
      <c r="Y293" s="419"/>
      <c r="Z293" s="419"/>
      <c r="AA293" s="419"/>
      <c r="AB293" s="419"/>
      <c r="AC293" s="419"/>
      <c r="AD293" s="419"/>
      <c r="AE293" s="419"/>
      <c r="AF293" s="419"/>
      <c r="AG293" s="419"/>
      <c r="AH293" s="419"/>
      <c r="AI293" s="419"/>
      <c r="AJ293" s="419"/>
      <c r="AK293" s="419"/>
    </row>
    <row r="294" spans="8:37" s="27" customFormat="1" x14ac:dyDescent="0.2">
      <c r="H294" s="67"/>
      <c r="I294" s="67"/>
      <c r="L294" s="66"/>
      <c r="Q294" s="419"/>
      <c r="S294" s="419"/>
      <c r="T294" s="419"/>
      <c r="U294" s="419"/>
      <c r="V294" s="419"/>
      <c r="W294" s="419"/>
      <c r="X294" s="419"/>
      <c r="Y294" s="419"/>
      <c r="Z294" s="419"/>
      <c r="AA294" s="419"/>
      <c r="AB294" s="419"/>
      <c r="AC294" s="419"/>
      <c r="AD294" s="419"/>
      <c r="AE294" s="419"/>
      <c r="AF294" s="419"/>
      <c r="AG294" s="419"/>
      <c r="AH294" s="419"/>
      <c r="AI294" s="419"/>
      <c r="AJ294" s="419"/>
      <c r="AK294" s="419"/>
    </row>
    <row r="295" spans="8:37" s="27" customFormat="1" x14ac:dyDescent="0.2">
      <c r="H295" s="67"/>
      <c r="I295" s="67"/>
      <c r="L295" s="66"/>
      <c r="Q295" s="419"/>
      <c r="S295" s="419"/>
      <c r="T295" s="419"/>
      <c r="U295" s="419"/>
      <c r="V295" s="419"/>
      <c r="W295" s="419"/>
      <c r="X295" s="419"/>
      <c r="Y295" s="419"/>
      <c r="Z295" s="419"/>
      <c r="AA295" s="419"/>
      <c r="AB295" s="419"/>
      <c r="AC295" s="419"/>
      <c r="AD295" s="419"/>
      <c r="AE295" s="419"/>
      <c r="AF295" s="419"/>
      <c r="AG295" s="419"/>
      <c r="AH295" s="419"/>
      <c r="AI295" s="419"/>
      <c r="AJ295" s="419"/>
      <c r="AK295" s="419"/>
    </row>
    <row r="296" spans="8:37" s="27" customFormat="1" x14ac:dyDescent="0.2">
      <c r="H296" s="67"/>
      <c r="I296" s="67"/>
      <c r="L296" s="66"/>
      <c r="Q296" s="419"/>
      <c r="S296" s="419"/>
      <c r="T296" s="419"/>
      <c r="U296" s="419"/>
      <c r="V296" s="419"/>
      <c r="W296" s="419"/>
      <c r="X296" s="419"/>
      <c r="Y296" s="419"/>
      <c r="Z296" s="419"/>
      <c r="AA296" s="419"/>
      <c r="AB296" s="419"/>
      <c r="AC296" s="419"/>
      <c r="AD296" s="419"/>
      <c r="AE296" s="419"/>
      <c r="AF296" s="419"/>
      <c r="AG296" s="419"/>
      <c r="AH296" s="419"/>
      <c r="AI296" s="419"/>
      <c r="AJ296" s="419"/>
      <c r="AK296" s="419"/>
    </row>
    <row r="297" spans="8:37" s="27" customFormat="1" x14ac:dyDescent="0.2">
      <c r="H297" s="67"/>
      <c r="I297" s="67"/>
      <c r="L297" s="66"/>
      <c r="Q297" s="419"/>
      <c r="S297" s="419"/>
      <c r="T297" s="419"/>
      <c r="U297" s="419"/>
      <c r="V297" s="419"/>
      <c r="W297" s="419"/>
      <c r="X297" s="419"/>
      <c r="Y297" s="419"/>
      <c r="Z297" s="419"/>
      <c r="AA297" s="419"/>
      <c r="AB297" s="419"/>
      <c r="AC297" s="419"/>
      <c r="AD297" s="419"/>
      <c r="AE297" s="419"/>
      <c r="AF297" s="419"/>
      <c r="AG297" s="419"/>
      <c r="AH297" s="419"/>
      <c r="AI297" s="419"/>
      <c r="AJ297" s="419"/>
      <c r="AK297" s="419"/>
    </row>
    <row r="298" spans="8:37" s="27" customFormat="1" x14ac:dyDescent="0.2">
      <c r="H298" s="67"/>
      <c r="I298" s="67"/>
      <c r="L298" s="66"/>
      <c r="Q298" s="419"/>
      <c r="S298" s="419"/>
      <c r="T298" s="419"/>
      <c r="U298" s="419"/>
      <c r="V298" s="419"/>
      <c r="W298" s="419"/>
      <c r="X298" s="419"/>
      <c r="Y298" s="419"/>
      <c r="Z298" s="419"/>
      <c r="AA298" s="419"/>
      <c r="AB298" s="419"/>
      <c r="AC298" s="419"/>
      <c r="AD298" s="419"/>
      <c r="AE298" s="419"/>
      <c r="AF298" s="419"/>
      <c r="AG298" s="419"/>
      <c r="AH298" s="419"/>
      <c r="AI298" s="419"/>
      <c r="AJ298" s="419"/>
      <c r="AK298" s="419"/>
    </row>
    <row r="299" spans="8:37" s="27" customFormat="1" x14ac:dyDescent="0.2">
      <c r="H299" s="67"/>
      <c r="I299" s="67"/>
      <c r="L299" s="66"/>
      <c r="Q299" s="419"/>
      <c r="S299" s="419"/>
      <c r="T299" s="419"/>
      <c r="U299" s="419"/>
      <c r="V299" s="419"/>
      <c r="W299" s="419"/>
      <c r="X299" s="419"/>
      <c r="Y299" s="419"/>
      <c r="Z299" s="419"/>
      <c r="AA299" s="419"/>
      <c r="AB299" s="419"/>
      <c r="AC299" s="419"/>
      <c r="AD299" s="419"/>
      <c r="AE299" s="419"/>
      <c r="AF299" s="419"/>
      <c r="AG299" s="419"/>
      <c r="AH299" s="419"/>
      <c r="AI299" s="419"/>
      <c r="AJ299" s="419"/>
      <c r="AK299" s="419"/>
    </row>
    <row r="300" spans="8:37" s="27" customFormat="1" x14ac:dyDescent="0.2">
      <c r="H300" s="67"/>
      <c r="I300" s="67"/>
      <c r="L300" s="66"/>
      <c r="Q300" s="419"/>
      <c r="S300" s="419"/>
      <c r="T300" s="419"/>
      <c r="U300" s="419"/>
      <c r="V300" s="419"/>
      <c r="W300" s="419"/>
      <c r="X300" s="419"/>
      <c r="Y300" s="419"/>
      <c r="Z300" s="419"/>
      <c r="AA300" s="419"/>
      <c r="AB300" s="419"/>
      <c r="AC300" s="419"/>
      <c r="AD300" s="419"/>
      <c r="AE300" s="419"/>
      <c r="AF300" s="419"/>
      <c r="AG300" s="419"/>
      <c r="AH300" s="419"/>
      <c r="AI300" s="419"/>
      <c r="AJ300" s="419"/>
      <c r="AK300" s="419"/>
    </row>
    <row r="301" spans="8:37" s="27" customFormat="1" x14ac:dyDescent="0.2">
      <c r="H301" s="67"/>
      <c r="I301" s="67"/>
      <c r="L301" s="66"/>
      <c r="Q301" s="419"/>
      <c r="S301" s="419"/>
      <c r="T301" s="419"/>
      <c r="U301" s="419"/>
      <c r="V301" s="419"/>
      <c r="W301" s="419"/>
      <c r="X301" s="419"/>
      <c r="Y301" s="419"/>
      <c r="Z301" s="419"/>
      <c r="AA301" s="419"/>
      <c r="AB301" s="419"/>
      <c r="AC301" s="419"/>
      <c r="AD301" s="419"/>
      <c r="AE301" s="419"/>
      <c r="AF301" s="419"/>
      <c r="AG301" s="419"/>
      <c r="AH301" s="419"/>
      <c r="AI301" s="419"/>
      <c r="AJ301" s="419"/>
      <c r="AK301" s="419"/>
    </row>
    <row r="302" spans="8:37" s="27" customFormat="1" x14ac:dyDescent="0.2">
      <c r="H302" s="67"/>
      <c r="I302" s="67"/>
      <c r="L302" s="66"/>
      <c r="Q302" s="419"/>
      <c r="S302" s="419"/>
      <c r="T302" s="419"/>
      <c r="U302" s="419"/>
      <c r="V302" s="419"/>
      <c r="W302" s="419"/>
      <c r="X302" s="419"/>
      <c r="Y302" s="419"/>
      <c r="Z302" s="419"/>
      <c r="AA302" s="419"/>
      <c r="AB302" s="419"/>
      <c r="AC302" s="419"/>
      <c r="AD302" s="419"/>
      <c r="AE302" s="419"/>
      <c r="AF302" s="419"/>
      <c r="AG302" s="419"/>
      <c r="AH302" s="419"/>
      <c r="AI302" s="419"/>
      <c r="AJ302" s="419"/>
      <c r="AK302" s="419"/>
    </row>
    <row r="303" spans="8:37" s="27" customFormat="1" x14ac:dyDescent="0.2">
      <c r="H303" s="67"/>
      <c r="I303" s="67"/>
      <c r="L303" s="66"/>
      <c r="Q303" s="419"/>
      <c r="S303" s="419"/>
      <c r="T303" s="419"/>
      <c r="U303" s="419"/>
      <c r="V303" s="419"/>
      <c r="W303" s="419"/>
      <c r="X303" s="419"/>
      <c r="Y303" s="419"/>
      <c r="Z303" s="419"/>
      <c r="AA303" s="419"/>
      <c r="AB303" s="419"/>
      <c r="AC303" s="419"/>
      <c r="AD303" s="419"/>
      <c r="AE303" s="419"/>
      <c r="AF303" s="419"/>
      <c r="AG303" s="419"/>
      <c r="AH303" s="419"/>
      <c r="AI303" s="419"/>
      <c r="AJ303" s="419"/>
      <c r="AK303" s="419"/>
    </row>
    <row r="304" spans="8:37" s="27" customFormat="1" x14ac:dyDescent="0.2">
      <c r="H304" s="67"/>
      <c r="I304" s="67"/>
      <c r="L304" s="66"/>
      <c r="Q304" s="419"/>
      <c r="S304" s="419"/>
      <c r="T304" s="419"/>
      <c r="U304" s="419"/>
      <c r="V304" s="419"/>
      <c r="W304" s="419"/>
      <c r="X304" s="419"/>
      <c r="Y304" s="419"/>
      <c r="Z304" s="419"/>
      <c r="AA304" s="419"/>
      <c r="AB304" s="419"/>
      <c r="AC304" s="419"/>
      <c r="AD304" s="419"/>
      <c r="AE304" s="419"/>
      <c r="AF304" s="419"/>
      <c r="AG304" s="419"/>
      <c r="AH304" s="419"/>
      <c r="AI304" s="419"/>
      <c r="AJ304" s="419"/>
      <c r="AK304" s="419"/>
    </row>
    <row r="305" spans="8:37" s="27" customFormat="1" x14ac:dyDescent="0.2">
      <c r="H305" s="67"/>
      <c r="I305" s="67"/>
      <c r="L305" s="66"/>
      <c r="Q305" s="419"/>
      <c r="S305" s="419"/>
      <c r="T305" s="419"/>
      <c r="U305" s="419"/>
      <c r="V305" s="419"/>
      <c r="W305" s="419"/>
      <c r="X305" s="419"/>
      <c r="Y305" s="419"/>
      <c r="Z305" s="419"/>
      <c r="AA305" s="419"/>
      <c r="AB305" s="419"/>
      <c r="AC305" s="419"/>
      <c r="AD305" s="419"/>
      <c r="AE305" s="419"/>
      <c r="AF305" s="419"/>
      <c r="AG305" s="419"/>
      <c r="AH305" s="419"/>
      <c r="AI305" s="419"/>
      <c r="AJ305" s="419"/>
      <c r="AK305" s="419"/>
    </row>
    <row r="306" spans="8:37" s="27" customFormat="1" x14ac:dyDescent="0.2">
      <c r="H306" s="67"/>
      <c r="I306" s="67"/>
      <c r="L306" s="66"/>
      <c r="Q306" s="419"/>
      <c r="S306" s="419"/>
      <c r="T306" s="419"/>
      <c r="U306" s="419"/>
      <c r="V306" s="419"/>
      <c r="W306" s="419"/>
      <c r="X306" s="419"/>
      <c r="Y306" s="419"/>
      <c r="Z306" s="419"/>
      <c r="AA306" s="419"/>
      <c r="AB306" s="419"/>
      <c r="AC306" s="419"/>
      <c r="AD306" s="419"/>
      <c r="AE306" s="419"/>
      <c r="AF306" s="419"/>
      <c r="AG306" s="419"/>
      <c r="AH306" s="419"/>
      <c r="AI306" s="419"/>
      <c r="AJ306" s="419"/>
      <c r="AK306" s="419"/>
    </row>
    <row r="307" spans="8:37" s="27" customFormat="1" x14ac:dyDescent="0.2">
      <c r="H307" s="67"/>
      <c r="I307" s="67"/>
      <c r="L307" s="66"/>
      <c r="Q307" s="419"/>
      <c r="S307" s="419"/>
      <c r="T307" s="419"/>
      <c r="U307" s="419"/>
      <c r="V307" s="419"/>
      <c r="W307" s="419"/>
      <c r="X307" s="419"/>
      <c r="Y307" s="419"/>
      <c r="Z307" s="419"/>
      <c r="AA307" s="419"/>
      <c r="AB307" s="419"/>
      <c r="AC307" s="419"/>
      <c r="AD307" s="419"/>
      <c r="AE307" s="419"/>
      <c r="AF307" s="419"/>
      <c r="AG307" s="419"/>
      <c r="AH307" s="419"/>
      <c r="AI307" s="419"/>
      <c r="AJ307" s="419"/>
      <c r="AK307" s="419"/>
    </row>
    <row r="308" spans="8:37" s="27" customFormat="1" x14ac:dyDescent="0.2">
      <c r="H308" s="67"/>
      <c r="I308" s="67"/>
      <c r="L308" s="66"/>
      <c r="Q308" s="419"/>
      <c r="S308" s="419"/>
      <c r="T308" s="419"/>
      <c r="U308" s="419"/>
      <c r="V308" s="419"/>
      <c r="W308" s="419"/>
      <c r="X308" s="419"/>
      <c r="Y308" s="419"/>
      <c r="Z308" s="419"/>
      <c r="AA308" s="419"/>
      <c r="AB308" s="419"/>
      <c r="AC308" s="419"/>
      <c r="AD308" s="419"/>
      <c r="AE308" s="419"/>
      <c r="AF308" s="419"/>
      <c r="AG308" s="419"/>
      <c r="AH308" s="419"/>
      <c r="AI308" s="419"/>
      <c r="AJ308" s="419"/>
      <c r="AK308" s="419"/>
    </row>
    <row r="309" spans="8:37" s="27" customFormat="1" x14ac:dyDescent="0.2">
      <c r="H309" s="67"/>
      <c r="I309" s="67"/>
      <c r="L309" s="66"/>
      <c r="Q309" s="419"/>
      <c r="S309" s="419"/>
      <c r="T309" s="419"/>
      <c r="U309" s="419"/>
      <c r="V309" s="419"/>
      <c r="W309" s="419"/>
      <c r="X309" s="419"/>
      <c r="Y309" s="419"/>
      <c r="Z309" s="419"/>
      <c r="AA309" s="419"/>
      <c r="AB309" s="419"/>
      <c r="AC309" s="419"/>
      <c r="AD309" s="419"/>
      <c r="AE309" s="419"/>
      <c r="AF309" s="419"/>
      <c r="AG309" s="419"/>
      <c r="AH309" s="419"/>
      <c r="AI309" s="419"/>
      <c r="AJ309" s="419"/>
      <c r="AK309" s="419"/>
    </row>
    <row r="310" spans="8:37" s="27" customFormat="1" x14ac:dyDescent="0.2">
      <c r="H310" s="67"/>
      <c r="I310" s="67"/>
      <c r="L310" s="66"/>
      <c r="Q310" s="419"/>
      <c r="S310" s="419"/>
      <c r="T310" s="419"/>
      <c r="U310" s="419"/>
      <c r="V310" s="419"/>
      <c r="W310" s="419"/>
      <c r="X310" s="419"/>
      <c r="Y310" s="419"/>
      <c r="Z310" s="419"/>
      <c r="AA310" s="419"/>
      <c r="AB310" s="419"/>
      <c r="AC310" s="419"/>
      <c r="AD310" s="419"/>
      <c r="AE310" s="419"/>
      <c r="AF310" s="419"/>
      <c r="AG310" s="419"/>
      <c r="AH310" s="419"/>
      <c r="AI310" s="419"/>
      <c r="AJ310" s="419"/>
      <c r="AK310" s="419"/>
    </row>
    <row r="311" spans="8:37" s="27" customFormat="1" x14ac:dyDescent="0.2">
      <c r="H311" s="67"/>
      <c r="I311" s="67"/>
      <c r="L311" s="66"/>
      <c r="Q311" s="419"/>
      <c r="S311" s="419"/>
      <c r="T311" s="419"/>
      <c r="U311" s="419"/>
      <c r="V311" s="419"/>
      <c r="W311" s="419"/>
      <c r="X311" s="419"/>
      <c r="Y311" s="419"/>
      <c r="Z311" s="419"/>
      <c r="AA311" s="419"/>
      <c r="AB311" s="419"/>
      <c r="AC311" s="419"/>
      <c r="AD311" s="419"/>
      <c r="AE311" s="419"/>
      <c r="AF311" s="419"/>
      <c r="AG311" s="419"/>
      <c r="AH311" s="419"/>
      <c r="AI311" s="419"/>
      <c r="AJ311" s="419"/>
      <c r="AK311" s="419"/>
    </row>
    <row r="312" spans="8:37" s="27" customFormat="1" x14ac:dyDescent="0.2">
      <c r="H312" s="67"/>
      <c r="I312" s="67"/>
      <c r="L312" s="66"/>
      <c r="Q312" s="419"/>
      <c r="S312" s="419"/>
      <c r="T312" s="419"/>
      <c r="U312" s="419"/>
      <c r="V312" s="419"/>
      <c r="W312" s="419"/>
      <c r="X312" s="419"/>
      <c r="Y312" s="419"/>
      <c r="Z312" s="419"/>
      <c r="AA312" s="419"/>
      <c r="AB312" s="419"/>
      <c r="AC312" s="419"/>
      <c r="AD312" s="419"/>
      <c r="AE312" s="419"/>
      <c r="AF312" s="419"/>
      <c r="AG312" s="419"/>
      <c r="AH312" s="419"/>
      <c r="AI312" s="419"/>
      <c r="AJ312" s="419"/>
      <c r="AK312" s="419"/>
    </row>
    <row r="313" spans="8:37" s="27" customFormat="1" x14ac:dyDescent="0.2">
      <c r="H313" s="67"/>
      <c r="I313" s="67"/>
      <c r="L313" s="66"/>
      <c r="Q313" s="419"/>
      <c r="S313" s="419"/>
      <c r="T313" s="419"/>
      <c r="U313" s="419"/>
      <c r="V313" s="419"/>
      <c r="W313" s="419"/>
      <c r="X313" s="419"/>
      <c r="Y313" s="419"/>
      <c r="Z313" s="419"/>
      <c r="AA313" s="419"/>
      <c r="AB313" s="419"/>
      <c r="AC313" s="419"/>
      <c r="AD313" s="419"/>
      <c r="AE313" s="419"/>
      <c r="AF313" s="419"/>
      <c r="AG313" s="419"/>
      <c r="AH313" s="419"/>
      <c r="AI313" s="419"/>
      <c r="AJ313" s="419"/>
      <c r="AK313" s="419"/>
    </row>
    <row r="314" spans="8:37" s="27" customFormat="1" x14ac:dyDescent="0.2">
      <c r="H314" s="67"/>
      <c r="I314" s="67"/>
      <c r="L314" s="66"/>
      <c r="Q314" s="419"/>
      <c r="S314" s="419"/>
      <c r="T314" s="419"/>
      <c r="U314" s="419"/>
      <c r="V314" s="419"/>
      <c r="W314" s="419"/>
      <c r="X314" s="419"/>
      <c r="Y314" s="419"/>
      <c r="Z314" s="419"/>
      <c r="AA314" s="419"/>
      <c r="AB314" s="419"/>
      <c r="AC314" s="419"/>
      <c r="AD314" s="419"/>
      <c r="AE314" s="419"/>
      <c r="AF314" s="419"/>
      <c r="AG314" s="419"/>
      <c r="AH314" s="419"/>
      <c r="AI314" s="419"/>
      <c r="AJ314" s="419"/>
      <c r="AK314" s="419"/>
    </row>
    <row r="315" spans="8:37" s="27" customFormat="1" x14ac:dyDescent="0.2">
      <c r="H315" s="67"/>
      <c r="I315" s="67"/>
      <c r="L315" s="66"/>
      <c r="Q315" s="419"/>
      <c r="S315" s="419"/>
      <c r="T315" s="419"/>
      <c r="U315" s="419"/>
      <c r="V315" s="419"/>
      <c r="W315" s="419"/>
      <c r="X315" s="419"/>
      <c r="Y315" s="419"/>
      <c r="Z315" s="419"/>
      <c r="AA315" s="419"/>
      <c r="AB315" s="419"/>
      <c r="AC315" s="419"/>
      <c r="AD315" s="419"/>
      <c r="AE315" s="419"/>
      <c r="AF315" s="419"/>
      <c r="AG315" s="419"/>
      <c r="AH315" s="419"/>
      <c r="AI315" s="419"/>
      <c r="AJ315" s="419"/>
      <c r="AK315" s="419"/>
    </row>
    <row r="316" spans="8:37" s="27" customFormat="1" x14ac:dyDescent="0.2">
      <c r="H316" s="67"/>
      <c r="I316" s="67"/>
      <c r="L316" s="66"/>
      <c r="Q316" s="419"/>
      <c r="S316" s="419"/>
      <c r="T316" s="419"/>
      <c r="U316" s="419"/>
      <c r="V316" s="419"/>
      <c r="W316" s="419"/>
      <c r="X316" s="419"/>
      <c r="Y316" s="419"/>
      <c r="Z316" s="419"/>
      <c r="AA316" s="419"/>
      <c r="AB316" s="419"/>
      <c r="AC316" s="419"/>
      <c r="AD316" s="419"/>
      <c r="AE316" s="419"/>
      <c r="AF316" s="419"/>
      <c r="AG316" s="419"/>
      <c r="AH316" s="419"/>
      <c r="AI316" s="419"/>
      <c r="AJ316" s="419"/>
      <c r="AK316" s="419"/>
    </row>
    <row r="317" spans="8:37" s="27" customFormat="1" x14ac:dyDescent="0.2">
      <c r="H317" s="67"/>
      <c r="I317" s="67"/>
      <c r="L317" s="66"/>
      <c r="Q317" s="419"/>
      <c r="S317" s="419"/>
      <c r="T317" s="419"/>
      <c r="U317" s="419"/>
      <c r="V317" s="419"/>
      <c r="W317" s="419"/>
      <c r="X317" s="419"/>
      <c r="Y317" s="419"/>
      <c r="Z317" s="419"/>
      <c r="AA317" s="419"/>
      <c r="AB317" s="419"/>
      <c r="AC317" s="419"/>
      <c r="AD317" s="419"/>
      <c r="AE317" s="419"/>
      <c r="AF317" s="419"/>
      <c r="AG317" s="419"/>
      <c r="AH317" s="419"/>
      <c r="AI317" s="419"/>
      <c r="AJ317" s="419"/>
      <c r="AK317" s="419"/>
    </row>
    <row r="318" spans="8:37" s="27" customFormat="1" x14ac:dyDescent="0.2">
      <c r="H318" s="67"/>
      <c r="I318" s="67"/>
      <c r="L318" s="66"/>
      <c r="Q318" s="419"/>
      <c r="S318" s="419"/>
      <c r="T318" s="419"/>
      <c r="U318" s="419"/>
      <c r="V318" s="419"/>
      <c r="W318" s="419"/>
      <c r="X318" s="419"/>
      <c r="Y318" s="419"/>
      <c r="Z318" s="419"/>
      <c r="AA318" s="419"/>
      <c r="AB318" s="419"/>
      <c r="AC318" s="419"/>
      <c r="AD318" s="419"/>
      <c r="AE318" s="419"/>
      <c r="AF318" s="419"/>
      <c r="AG318" s="419"/>
      <c r="AH318" s="419"/>
      <c r="AI318" s="419"/>
      <c r="AJ318" s="419"/>
      <c r="AK318" s="419"/>
    </row>
    <row r="319" spans="8:37" s="27" customFormat="1" x14ac:dyDescent="0.2">
      <c r="H319" s="67"/>
      <c r="I319" s="67"/>
      <c r="L319" s="66"/>
      <c r="Q319" s="419"/>
      <c r="S319" s="419"/>
      <c r="T319" s="419"/>
      <c r="U319" s="419"/>
      <c r="V319" s="419"/>
      <c r="W319" s="419"/>
      <c r="X319" s="419"/>
      <c r="Y319" s="419"/>
      <c r="Z319" s="419"/>
      <c r="AA319" s="419"/>
      <c r="AB319" s="419"/>
      <c r="AC319" s="419"/>
      <c r="AD319" s="419"/>
      <c r="AE319" s="419"/>
      <c r="AF319" s="419"/>
      <c r="AG319" s="419"/>
      <c r="AH319" s="419"/>
      <c r="AI319" s="419"/>
      <c r="AJ319" s="419"/>
      <c r="AK319" s="419"/>
    </row>
    <row r="320" spans="8:37" s="27" customFormat="1" x14ac:dyDescent="0.2">
      <c r="H320" s="67"/>
      <c r="I320" s="67"/>
      <c r="L320" s="66"/>
      <c r="Q320" s="419"/>
      <c r="S320" s="419"/>
      <c r="T320" s="419"/>
      <c r="U320" s="419"/>
      <c r="V320" s="419"/>
      <c r="W320" s="419"/>
      <c r="X320" s="419"/>
      <c r="Y320" s="419"/>
      <c r="Z320" s="419"/>
      <c r="AA320" s="419"/>
      <c r="AB320" s="419"/>
      <c r="AC320" s="419"/>
      <c r="AD320" s="419"/>
      <c r="AE320" s="419"/>
      <c r="AF320" s="419"/>
      <c r="AG320" s="419"/>
      <c r="AH320" s="419"/>
      <c r="AI320" s="419"/>
      <c r="AJ320" s="419"/>
      <c r="AK320" s="419"/>
    </row>
    <row r="321" spans="8:37" s="27" customFormat="1" x14ac:dyDescent="0.2">
      <c r="H321" s="67"/>
      <c r="I321" s="67"/>
      <c r="L321" s="66"/>
      <c r="Q321" s="419"/>
      <c r="S321" s="419"/>
      <c r="T321" s="419"/>
      <c r="U321" s="419"/>
      <c r="V321" s="419"/>
      <c r="W321" s="419"/>
      <c r="X321" s="419"/>
      <c r="Y321" s="419"/>
      <c r="Z321" s="419"/>
      <c r="AA321" s="419"/>
      <c r="AB321" s="419"/>
      <c r="AC321" s="419"/>
      <c r="AD321" s="419"/>
      <c r="AE321" s="419"/>
      <c r="AF321" s="419"/>
      <c r="AG321" s="419"/>
      <c r="AH321" s="419"/>
      <c r="AI321" s="419"/>
      <c r="AJ321" s="419"/>
      <c r="AK321" s="419"/>
    </row>
    <row r="322" spans="8:37" s="27" customFormat="1" x14ac:dyDescent="0.2">
      <c r="H322" s="67"/>
      <c r="I322" s="67"/>
      <c r="L322" s="66"/>
      <c r="Q322" s="419"/>
      <c r="S322" s="419"/>
      <c r="T322" s="419"/>
      <c r="U322" s="419"/>
      <c r="V322" s="419"/>
      <c r="W322" s="419"/>
      <c r="X322" s="419"/>
      <c r="Y322" s="419"/>
      <c r="Z322" s="419"/>
      <c r="AA322" s="419"/>
      <c r="AB322" s="419"/>
      <c r="AC322" s="419"/>
      <c r="AD322" s="419"/>
      <c r="AE322" s="419"/>
      <c r="AF322" s="419"/>
      <c r="AG322" s="419"/>
      <c r="AH322" s="419"/>
      <c r="AI322" s="419"/>
      <c r="AJ322" s="419"/>
      <c r="AK322" s="419"/>
    </row>
    <row r="323" spans="8:37" s="27" customFormat="1" x14ac:dyDescent="0.2">
      <c r="H323" s="67"/>
      <c r="I323" s="67"/>
      <c r="L323" s="66"/>
      <c r="Q323" s="419"/>
      <c r="S323" s="419"/>
      <c r="T323" s="419"/>
      <c r="U323" s="419"/>
      <c r="V323" s="419"/>
      <c r="W323" s="419"/>
      <c r="X323" s="419"/>
      <c r="Y323" s="419"/>
      <c r="Z323" s="419"/>
      <c r="AA323" s="419"/>
      <c r="AB323" s="419"/>
      <c r="AC323" s="419"/>
      <c r="AD323" s="419"/>
      <c r="AE323" s="419"/>
      <c r="AF323" s="419"/>
      <c r="AG323" s="419"/>
      <c r="AH323" s="419"/>
      <c r="AI323" s="419"/>
      <c r="AJ323" s="419"/>
      <c r="AK323" s="419"/>
    </row>
    <row r="324" spans="8:37" s="27" customFormat="1" x14ac:dyDescent="0.2">
      <c r="H324" s="67"/>
      <c r="I324" s="67"/>
      <c r="L324" s="66"/>
      <c r="Q324" s="419"/>
      <c r="S324" s="419"/>
      <c r="T324" s="419"/>
      <c r="U324" s="419"/>
      <c r="V324" s="419"/>
      <c r="W324" s="419"/>
      <c r="X324" s="419"/>
      <c r="Y324" s="419"/>
      <c r="Z324" s="419"/>
      <c r="AA324" s="419"/>
      <c r="AB324" s="419"/>
      <c r="AC324" s="419"/>
      <c r="AD324" s="419"/>
      <c r="AE324" s="419"/>
      <c r="AF324" s="419"/>
      <c r="AG324" s="419"/>
      <c r="AH324" s="419"/>
      <c r="AI324" s="419"/>
      <c r="AJ324" s="419"/>
      <c r="AK324" s="419"/>
    </row>
    <row r="325" spans="8:37" s="27" customFormat="1" x14ac:dyDescent="0.2">
      <c r="H325" s="67"/>
      <c r="I325" s="67"/>
      <c r="L325" s="66"/>
      <c r="Q325" s="419"/>
      <c r="S325" s="419"/>
      <c r="T325" s="419"/>
      <c r="U325" s="419"/>
      <c r="V325" s="419"/>
      <c r="W325" s="419"/>
      <c r="X325" s="419"/>
      <c r="Y325" s="419"/>
      <c r="Z325" s="419"/>
      <c r="AA325" s="419"/>
      <c r="AB325" s="419"/>
      <c r="AC325" s="419"/>
      <c r="AD325" s="419"/>
      <c r="AE325" s="419"/>
      <c r="AF325" s="419"/>
      <c r="AG325" s="419"/>
      <c r="AH325" s="419"/>
      <c r="AI325" s="419"/>
      <c r="AJ325" s="419"/>
      <c r="AK325" s="419"/>
    </row>
    <row r="326" spans="8:37" s="27" customFormat="1" x14ac:dyDescent="0.2">
      <c r="H326" s="67"/>
      <c r="I326" s="67"/>
      <c r="L326" s="66"/>
      <c r="Q326" s="419"/>
      <c r="S326" s="419"/>
      <c r="T326" s="419"/>
      <c r="U326" s="419"/>
      <c r="V326" s="419"/>
      <c r="W326" s="419"/>
      <c r="X326" s="419"/>
      <c r="Y326" s="419"/>
      <c r="Z326" s="419"/>
      <c r="AA326" s="419"/>
      <c r="AB326" s="419"/>
      <c r="AC326" s="419"/>
      <c r="AD326" s="419"/>
      <c r="AE326" s="419"/>
      <c r="AF326" s="419"/>
      <c r="AG326" s="419"/>
      <c r="AH326" s="419"/>
      <c r="AI326" s="419"/>
      <c r="AJ326" s="419"/>
      <c r="AK326" s="419"/>
    </row>
    <row r="327" spans="8:37" s="27" customFormat="1" x14ac:dyDescent="0.2">
      <c r="H327" s="67"/>
      <c r="I327" s="67"/>
      <c r="L327" s="66"/>
      <c r="Q327" s="419"/>
      <c r="S327" s="419"/>
      <c r="T327" s="419"/>
      <c r="U327" s="419"/>
      <c r="V327" s="419"/>
      <c r="W327" s="419"/>
      <c r="X327" s="419"/>
      <c r="Y327" s="419"/>
      <c r="Z327" s="419"/>
      <c r="AA327" s="419"/>
      <c r="AB327" s="419"/>
      <c r="AC327" s="419"/>
      <c r="AD327" s="419"/>
      <c r="AE327" s="419"/>
      <c r="AF327" s="419"/>
      <c r="AG327" s="419"/>
      <c r="AH327" s="419"/>
      <c r="AI327" s="419"/>
      <c r="AJ327" s="419"/>
      <c r="AK327" s="419"/>
    </row>
    <row r="328" spans="8:37" s="27" customFormat="1" x14ac:dyDescent="0.2">
      <c r="H328" s="67"/>
      <c r="I328" s="67"/>
      <c r="L328" s="66"/>
      <c r="Q328" s="419"/>
      <c r="S328" s="419"/>
      <c r="T328" s="419"/>
      <c r="U328" s="419"/>
      <c r="V328" s="419"/>
      <c r="W328" s="419"/>
      <c r="X328" s="419"/>
      <c r="Y328" s="419"/>
      <c r="Z328" s="419"/>
      <c r="AA328" s="419"/>
      <c r="AB328" s="419"/>
      <c r="AC328" s="419"/>
      <c r="AD328" s="419"/>
      <c r="AE328" s="419"/>
      <c r="AF328" s="419"/>
      <c r="AG328" s="419"/>
      <c r="AH328" s="419"/>
      <c r="AI328" s="419"/>
      <c r="AJ328" s="419"/>
      <c r="AK328" s="419"/>
    </row>
    <row r="329" spans="8:37" s="27" customFormat="1" x14ac:dyDescent="0.2">
      <c r="H329" s="67"/>
      <c r="I329" s="67"/>
      <c r="L329" s="66"/>
      <c r="Q329" s="419"/>
      <c r="S329" s="419"/>
      <c r="T329" s="419"/>
      <c r="U329" s="419"/>
      <c r="V329" s="419"/>
      <c r="W329" s="419"/>
      <c r="X329" s="419"/>
      <c r="Y329" s="419"/>
      <c r="Z329" s="419"/>
      <c r="AA329" s="419"/>
      <c r="AB329" s="419"/>
      <c r="AC329" s="419"/>
      <c r="AD329" s="419"/>
      <c r="AE329" s="419"/>
      <c r="AF329" s="419"/>
      <c r="AG329" s="419"/>
      <c r="AH329" s="419"/>
      <c r="AI329" s="419"/>
      <c r="AJ329" s="419"/>
      <c r="AK329" s="419"/>
    </row>
    <row r="330" spans="8:37" s="27" customFormat="1" x14ac:dyDescent="0.2">
      <c r="H330" s="67"/>
      <c r="I330" s="67"/>
      <c r="L330" s="66"/>
      <c r="Q330" s="419"/>
      <c r="S330" s="419"/>
      <c r="T330" s="419"/>
      <c r="U330" s="419"/>
      <c r="V330" s="419"/>
      <c r="W330" s="419"/>
      <c r="X330" s="419"/>
      <c r="Y330" s="419"/>
      <c r="Z330" s="419"/>
      <c r="AA330" s="419"/>
      <c r="AB330" s="419"/>
      <c r="AC330" s="419"/>
      <c r="AD330" s="419"/>
      <c r="AE330" s="419"/>
      <c r="AF330" s="419"/>
      <c r="AG330" s="419"/>
      <c r="AH330" s="419"/>
      <c r="AI330" s="419"/>
      <c r="AJ330" s="419"/>
      <c r="AK330" s="419"/>
    </row>
    <row r="331" spans="8:37" s="27" customFormat="1" x14ac:dyDescent="0.2">
      <c r="H331" s="67"/>
      <c r="I331" s="67"/>
      <c r="L331" s="66"/>
      <c r="Q331" s="419"/>
      <c r="S331" s="419"/>
      <c r="T331" s="419"/>
      <c r="U331" s="419"/>
      <c r="V331" s="419"/>
      <c r="W331" s="419"/>
      <c r="X331" s="419"/>
      <c r="Y331" s="419"/>
      <c r="Z331" s="419"/>
      <c r="AA331" s="419"/>
      <c r="AB331" s="419"/>
      <c r="AC331" s="419"/>
      <c r="AD331" s="419"/>
      <c r="AE331" s="419"/>
      <c r="AF331" s="419"/>
      <c r="AG331" s="419"/>
      <c r="AH331" s="419"/>
      <c r="AI331" s="419"/>
      <c r="AJ331" s="419"/>
      <c r="AK331" s="419"/>
    </row>
    <row r="332" spans="8:37" s="27" customFormat="1" x14ac:dyDescent="0.2">
      <c r="H332" s="67"/>
      <c r="I332" s="67"/>
      <c r="L332" s="66"/>
      <c r="Q332" s="419"/>
      <c r="S332" s="419"/>
      <c r="T332" s="419"/>
      <c r="U332" s="419"/>
      <c r="V332" s="419"/>
      <c r="W332" s="419"/>
      <c r="X332" s="419"/>
      <c r="Y332" s="419"/>
      <c r="Z332" s="419"/>
      <c r="AA332" s="419"/>
      <c r="AB332" s="419"/>
      <c r="AC332" s="419"/>
      <c r="AD332" s="419"/>
      <c r="AE332" s="419"/>
      <c r="AF332" s="419"/>
      <c r="AG332" s="419"/>
      <c r="AH332" s="419"/>
      <c r="AI332" s="419"/>
      <c r="AJ332" s="419"/>
      <c r="AK332" s="419"/>
    </row>
    <row r="333" spans="8:37" s="27" customFormat="1" x14ac:dyDescent="0.2">
      <c r="H333" s="67"/>
      <c r="I333" s="67"/>
      <c r="L333" s="66"/>
      <c r="Q333" s="419"/>
      <c r="S333" s="419"/>
      <c r="T333" s="419"/>
      <c r="U333" s="419"/>
      <c r="V333" s="419"/>
      <c r="W333" s="419"/>
      <c r="X333" s="419"/>
      <c r="Y333" s="419"/>
      <c r="Z333" s="419"/>
      <c r="AA333" s="419"/>
      <c r="AB333" s="419"/>
      <c r="AC333" s="419"/>
      <c r="AD333" s="419"/>
      <c r="AE333" s="419"/>
      <c r="AF333" s="419"/>
      <c r="AG333" s="419"/>
      <c r="AH333" s="419"/>
      <c r="AI333" s="419"/>
      <c r="AJ333" s="419"/>
      <c r="AK333" s="419"/>
    </row>
    <row r="334" spans="8:37" s="27" customFormat="1" x14ac:dyDescent="0.2">
      <c r="H334" s="67"/>
      <c r="I334" s="67"/>
      <c r="L334" s="66"/>
      <c r="Q334" s="419"/>
      <c r="S334" s="419"/>
      <c r="T334" s="419"/>
      <c r="U334" s="419"/>
      <c r="V334" s="419"/>
      <c r="W334" s="419"/>
      <c r="X334" s="419"/>
      <c r="Y334" s="419"/>
      <c r="Z334" s="419"/>
      <c r="AA334" s="419"/>
      <c r="AB334" s="419"/>
      <c r="AC334" s="419"/>
      <c r="AD334" s="419"/>
      <c r="AE334" s="419"/>
      <c r="AF334" s="419"/>
      <c r="AG334" s="419"/>
      <c r="AH334" s="419"/>
      <c r="AI334" s="419"/>
      <c r="AJ334" s="419"/>
      <c r="AK334" s="419"/>
    </row>
    <row r="335" spans="8:37" s="27" customFormat="1" x14ac:dyDescent="0.2">
      <c r="H335" s="67"/>
      <c r="I335" s="67"/>
      <c r="L335" s="66"/>
      <c r="Q335" s="419"/>
      <c r="S335" s="419"/>
      <c r="T335" s="419"/>
      <c r="U335" s="419"/>
      <c r="V335" s="419"/>
      <c r="W335" s="419"/>
      <c r="X335" s="419"/>
      <c r="Y335" s="419"/>
      <c r="Z335" s="419"/>
      <c r="AA335" s="419"/>
      <c r="AB335" s="419"/>
      <c r="AC335" s="419"/>
      <c r="AD335" s="419"/>
      <c r="AE335" s="419"/>
      <c r="AF335" s="419"/>
      <c r="AG335" s="419"/>
      <c r="AH335" s="419"/>
      <c r="AI335" s="419"/>
      <c r="AJ335" s="419"/>
      <c r="AK335" s="419"/>
    </row>
    <row r="336" spans="8:37" s="27" customFormat="1" x14ac:dyDescent="0.2">
      <c r="H336" s="67"/>
      <c r="I336" s="67"/>
      <c r="L336" s="66"/>
      <c r="Q336" s="419"/>
      <c r="S336" s="419"/>
      <c r="T336" s="419"/>
      <c r="U336" s="419"/>
      <c r="V336" s="419"/>
      <c r="W336" s="419"/>
      <c r="X336" s="419"/>
      <c r="Y336" s="419"/>
      <c r="Z336" s="419"/>
      <c r="AA336" s="419"/>
      <c r="AB336" s="419"/>
      <c r="AC336" s="419"/>
      <c r="AD336" s="419"/>
      <c r="AE336" s="419"/>
      <c r="AF336" s="419"/>
      <c r="AG336" s="419"/>
      <c r="AH336" s="419"/>
      <c r="AI336" s="419"/>
      <c r="AJ336" s="419"/>
      <c r="AK336" s="419"/>
    </row>
    <row r="337" spans="1:37" s="27" customFormat="1" x14ac:dyDescent="0.2">
      <c r="H337" s="67"/>
      <c r="I337" s="67"/>
      <c r="L337" s="66"/>
      <c r="Q337" s="419"/>
      <c r="S337" s="419"/>
      <c r="T337" s="419"/>
      <c r="U337" s="419"/>
      <c r="V337" s="419"/>
      <c r="W337" s="419"/>
      <c r="X337" s="419"/>
      <c r="Y337" s="419"/>
      <c r="Z337" s="419"/>
      <c r="AA337" s="419"/>
      <c r="AB337" s="419"/>
      <c r="AC337" s="419"/>
      <c r="AD337" s="419"/>
      <c r="AE337" s="419"/>
      <c r="AF337" s="419"/>
      <c r="AG337" s="419"/>
      <c r="AH337" s="419"/>
      <c r="AI337" s="419"/>
      <c r="AJ337" s="419"/>
      <c r="AK337" s="419"/>
    </row>
    <row r="338" spans="1:37" s="27" customFormat="1" x14ac:dyDescent="0.2">
      <c r="H338" s="67"/>
      <c r="I338" s="67"/>
      <c r="L338" s="66"/>
      <c r="Q338" s="419"/>
      <c r="S338" s="419"/>
      <c r="T338" s="419"/>
      <c r="U338" s="419"/>
      <c r="V338" s="419"/>
      <c r="W338" s="419"/>
      <c r="X338" s="419"/>
      <c r="Y338" s="419"/>
      <c r="Z338" s="419"/>
      <c r="AA338" s="419"/>
      <c r="AB338" s="419"/>
      <c r="AC338" s="419"/>
      <c r="AD338" s="419"/>
      <c r="AE338" s="419"/>
      <c r="AF338" s="419"/>
      <c r="AG338" s="419"/>
      <c r="AH338" s="419"/>
      <c r="AI338" s="419"/>
      <c r="AJ338" s="419"/>
      <c r="AK338" s="419"/>
    </row>
    <row r="339" spans="1:37" s="27" customFormat="1" x14ac:dyDescent="0.2">
      <c r="A339" s="1"/>
      <c r="B339" s="1"/>
      <c r="C339" s="1"/>
      <c r="D339" s="1"/>
      <c r="E339" s="1"/>
      <c r="F339" s="1"/>
      <c r="G339" s="1"/>
      <c r="H339" s="5"/>
      <c r="I339" s="5"/>
      <c r="J339" s="1"/>
      <c r="K339" s="1"/>
      <c r="L339" s="6"/>
      <c r="M339" s="1"/>
      <c r="N339" s="1"/>
      <c r="O339" s="1"/>
      <c r="P339" s="1"/>
      <c r="Q339" s="419"/>
      <c r="S339" s="419"/>
      <c r="T339" s="419"/>
      <c r="U339" s="419"/>
      <c r="V339" s="419"/>
      <c r="W339" s="419"/>
      <c r="X339" s="419"/>
      <c r="Y339" s="419"/>
      <c r="Z339" s="419"/>
      <c r="AA339" s="419"/>
      <c r="AB339" s="419"/>
      <c r="AC339" s="419"/>
      <c r="AD339" s="419"/>
      <c r="AE339" s="419"/>
      <c r="AF339" s="419"/>
      <c r="AG339" s="419"/>
      <c r="AH339" s="419"/>
      <c r="AI339" s="419"/>
      <c r="AJ339" s="419"/>
      <c r="AK339" s="419"/>
    </row>
    <row r="340" spans="1:37" s="27" customFormat="1" x14ac:dyDescent="0.2">
      <c r="A340" s="1"/>
      <c r="B340" s="1"/>
      <c r="C340" s="1"/>
      <c r="D340" s="1"/>
      <c r="E340" s="1"/>
      <c r="F340" s="1"/>
      <c r="G340" s="1"/>
      <c r="H340" s="5"/>
      <c r="I340" s="5"/>
      <c r="J340" s="1"/>
      <c r="K340" s="1"/>
      <c r="L340" s="6"/>
      <c r="M340" s="1"/>
      <c r="N340" s="1"/>
      <c r="O340" s="1"/>
      <c r="P340" s="1"/>
      <c r="Q340" s="419"/>
      <c r="S340" s="419"/>
      <c r="T340" s="419"/>
      <c r="U340" s="419"/>
      <c r="V340" s="419"/>
      <c r="W340" s="419"/>
      <c r="X340" s="419"/>
      <c r="Y340" s="419"/>
      <c r="Z340" s="419"/>
      <c r="AA340" s="419"/>
      <c r="AB340" s="419"/>
      <c r="AC340" s="419"/>
      <c r="AD340" s="419"/>
      <c r="AE340" s="419"/>
      <c r="AF340" s="419"/>
      <c r="AG340" s="419"/>
      <c r="AH340" s="419"/>
      <c r="AI340" s="419"/>
      <c r="AJ340" s="419"/>
      <c r="AK340" s="419"/>
    </row>
    <row r="341" spans="1:37" s="27" customFormat="1" x14ac:dyDescent="0.2">
      <c r="A341" s="1"/>
      <c r="B341" s="1"/>
      <c r="C341" s="1"/>
      <c r="D341" s="1"/>
      <c r="E341" s="1"/>
      <c r="F341" s="1"/>
      <c r="G341" s="1"/>
      <c r="H341" s="5"/>
      <c r="I341" s="5"/>
      <c r="J341" s="1"/>
      <c r="K341" s="1"/>
      <c r="L341" s="6"/>
      <c r="M341" s="1"/>
      <c r="N341" s="1"/>
      <c r="O341" s="1"/>
      <c r="P341" s="1"/>
      <c r="Q341" s="419"/>
      <c r="S341" s="419"/>
      <c r="T341" s="419"/>
      <c r="U341" s="419"/>
      <c r="V341" s="419"/>
      <c r="W341" s="419"/>
      <c r="X341" s="419"/>
      <c r="Y341" s="419"/>
      <c r="Z341" s="419"/>
      <c r="AA341" s="419"/>
      <c r="AB341" s="419"/>
      <c r="AC341" s="419"/>
      <c r="AD341" s="419"/>
      <c r="AE341" s="419"/>
      <c r="AF341" s="419"/>
      <c r="AG341" s="419"/>
      <c r="AH341" s="419"/>
      <c r="AI341" s="419"/>
      <c r="AJ341" s="419"/>
      <c r="AK341" s="419"/>
    </row>
    <row r="342" spans="1:37" s="27" customFormat="1" x14ac:dyDescent="0.2">
      <c r="A342" s="1"/>
      <c r="B342" s="1"/>
      <c r="C342" s="1"/>
      <c r="D342" s="1"/>
      <c r="E342" s="1"/>
      <c r="F342" s="1"/>
      <c r="G342" s="1"/>
      <c r="H342" s="5"/>
      <c r="I342" s="5"/>
      <c r="J342" s="1"/>
      <c r="K342" s="1"/>
      <c r="L342" s="6"/>
      <c r="M342" s="1"/>
      <c r="N342" s="1"/>
      <c r="O342" s="1"/>
      <c r="P342" s="1"/>
      <c r="Q342" s="419"/>
      <c r="S342" s="419"/>
      <c r="T342" s="419"/>
      <c r="U342" s="419"/>
      <c r="V342" s="419"/>
      <c r="W342" s="419"/>
      <c r="X342" s="419"/>
      <c r="Y342" s="419"/>
      <c r="Z342" s="419"/>
      <c r="AA342" s="419"/>
      <c r="AB342" s="419"/>
      <c r="AC342" s="419"/>
      <c r="AD342" s="419"/>
      <c r="AE342" s="419"/>
      <c r="AF342" s="419"/>
      <c r="AG342" s="419"/>
      <c r="AH342" s="419"/>
      <c r="AI342" s="419"/>
      <c r="AJ342" s="419"/>
      <c r="AK342" s="419"/>
    </row>
    <row r="343" spans="1:37" s="27" customFormat="1" x14ac:dyDescent="0.2">
      <c r="A343" s="1"/>
      <c r="B343" s="1"/>
      <c r="C343" s="1"/>
      <c r="D343" s="1"/>
      <c r="E343" s="1"/>
      <c r="F343" s="1"/>
      <c r="G343" s="1"/>
      <c r="H343" s="5"/>
      <c r="I343" s="5"/>
      <c r="J343" s="1"/>
      <c r="K343" s="1"/>
      <c r="L343" s="6"/>
      <c r="M343" s="1"/>
      <c r="N343" s="1"/>
      <c r="O343" s="1"/>
      <c r="P343" s="1"/>
      <c r="Q343" s="419"/>
      <c r="S343" s="419"/>
      <c r="T343" s="419"/>
      <c r="U343" s="419"/>
      <c r="V343" s="419"/>
      <c r="W343" s="419"/>
      <c r="X343" s="419"/>
      <c r="Y343" s="419"/>
      <c r="Z343" s="419"/>
      <c r="AA343" s="419"/>
      <c r="AB343" s="419"/>
      <c r="AC343" s="419"/>
      <c r="AD343" s="419"/>
      <c r="AE343" s="419"/>
      <c r="AF343" s="419"/>
      <c r="AG343" s="419"/>
      <c r="AH343" s="419"/>
      <c r="AI343" s="419"/>
      <c r="AJ343" s="419"/>
      <c r="AK343" s="419"/>
    </row>
    <row r="344" spans="1:37" s="27" customFormat="1" x14ac:dyDescent="0.2">
      <c r="A344" s="1"/>
      <c r="B344" s="1"/>
      <c r="C344" s="1"/>
      <c r="D344" s="1"/>
      <c r="E344" s="1"/>
      <c r="F344" s="1"/>
      <c r="G344" s="1"/>
      <c r="H344" s="5"/>
      <c r="I344" s="5"/>
      <c r="J344" s="1"/>
      <c r="K344" s="1"/>
      <c r="L344" s="6"/>
      <c r="M344" s="1"/>
      <c r="N344" s="1"/>
      <c r="O344" s="1"/>
      <c r="P344" s="1"/>
      <c r="Q344" s="419"/>
      <c r="S344" s="419"/>
      <c r="T344" s="419"/>
      <c r="U344" s="419"/>
      <c r="V344" s="419"/>
      <c r="W344" s="419"/>
      <c r="X344" s="419"/>
      <c r="Y344" s="419"/>
      <c r="Z344" s="419"/>
      <c r="AA344" s="419"/>
      <c r="AB344" s="419"/>
      <c r="AC344" s="419"/>
      <c r="AD344" s="419"/>
      <c r="AE344" s="419"/>
      <c r="AF344" s="419"/>
      <c r="AG344" s="419"/>
      <c r="AH344" s="419"/>
      <c r="AI344" s="419"/>
      <c r="AJ344" s="419"/>
      <c r="AK344" s="419"/>
    </row>
    <row r="345" spans="1:37" s="27" customFormat="1" x14ac:dyDescent="0.2">
      <c r="A345" s="1"/>
      <c r="B345" s="1"/>
      <c r="C345" s="1"/>
      <c r="D345" s="1"/>
      <c r="E345" s="1"/>
      <c r="F345" s="1"/>
      <c r="G345" s="1"/>
      <c r="H345" s="5"/>
      <c r="I345" s="5"/>
      <c r="J345" s="1"/>
      <c r="K345" s="1"/>
      <c r="L345" s="6"/>
      <c r="M345" s="1"/>
      <c r="N345" s="1"/>
      <c r="O345" s="1"/>
      <c r="P345" s="1"/>
      <c r="Q345" s="419"/>
      <c r="S345" s="419"/>
      <c r="T345" s="419"/>
      <c r="U345" s="419"/>
      <c r="V345" s="419"/>
      <c r="W345" s="419"/>
      <c r="X345" s="419"/>
      <c r="Y345" s="419"/>
      <c r="Z345" s="419"/>
      <c r="AA345" s="419"/>
      <c r="AB345" s="419"/>
      <c r="AC345" s="419"/>
      <c r="AD345" s="419"/>
      <c r="AE345" s="419"/>
      <c r="AF345" s="419"/>
      <c r="AG345" s="419"/>
      <c r="AH345" s="419"/>
      <c r="AI345" s="419"/>
      <c r="AJ345" s="419"/>
      <c r="AK345" s="419"/>
    </row>
    <row r="346" spans="1:37" s="27" customFormat="1" x14ac:dyDescent="0.2">
      <c r="A346" s="1"/>
      <c r="B346" s="1"/>
      <c r="C346" s="1"/>
      <c r="D346" s="1"/>
      <c r="E346" s="1"/>
      <c r="F346" s="1"/>
      <c r="G346" s="1"/>
      <c r="H346" s="5"/>
      <c r="I346" s="5"/>
      <c r="J346" s="1"/>
      <c r="K346" s="1"/>
      <c r="L346" s="6"/>
      <c r="M346" s="1"/>
      <c r="N346" s="1"/>
      <c r="O346" s="1"/>
      <c r="P346" s="1"/>
      <c r="Q346" s="419"/>
      <c r="S346" s="419"/>
      <c r="T346" s="419"/>
      <c r="U346" s="419"/>
      <c r="V346" s="419"/>
      <c r="W346" s="419"/>
      <c r="X346" s="419"/>
      <c r="Y346" s="419"/>
      <c r="Z346" s="419"/>
      <c r="AA346" s="419"/>
      <c r="AB346" s="419"/>
      <c r="AC346" s="419"/>
      <c r="AD346" s="419"/>
      <c r="AE346" s="419"/>
      <c r="AF346" s="419"/>
      <c r="AG346" s="419"/>
      <c r="AH346" s="419"/>
      <c r="AI346" s="419"/>
      <c r="AJ346" s="419"/>
      <c r="AK346" s="419"/>
    </row>
    <row r="347" spans="1:37" s="27" customFormat="1" x14ac:dyDescent="0.2">
      <c r="A347" s="1"/>
      <c r="B347" s="1"/>
      <c r="C347" s="1"/>
      <c r="D347" s="1"/>
      <c r="E347" s="1"/>
      <c r="F347" s="1"/>
      <c r="G347" s="1"/>
      <c r="H347" s="5"/>
      <c r="I347" s="5"/>
      <c r="J347" s="1"/>
      <c r="K347" s="1"/>
      <c r="L347" s="6"/>
      <c r="M347" s="1"/>
      <c r="N347" s="1"/>
      <c r="O347" s="1"/>
      <c r="P347" s="1"/>
      <c r="Q347" s="419"/>
      <c r="S347" s="419"/>
      <c r="T347" s="419"/>
      <c r="U347" s="419"/>
      <c r="V347" s="419"/>
      <c r="W347" s="419"/>
      <c r="X347" s="419"/>
      <c r="Y347" s="419"/>
      <c r="Z347" s="419"/>
      <c r="AA347" s="419"/>
      <c r="AB347" s="419"/>
      <c r="AC347" s="419"/>
      <c r="AD347" s="419"/>
      <c r="AE347" s="419"/>
      <c r="AF347" s="419"/>
      <c r="AG347" s="419"/>
      <c r="AH347" s="419"/>
      <c r="AI347" s="419"/>
      <c r="AJ347" s="419"/>
      <c r="AK347" s="419"/>
    </row>
    <row r="348" spans="1:37" s="27" customFormat="1" x14ac:dyDescent="0.2">
      <c r="A348" s="1"/>
      <c r="B348" s="1"/>
      <c r="C348" s="1"/>
      <c r="D348" s="1"/>
      <c r="E348" s="1"/>
      <c r="F348" s="1"/>
      <c r="G348" s="1"/>
      <c r="H348" s="5"/>
      <c r="I348" s="5"/>
      <c r="J348" s="1"/>
      <c r="K348" s="1"/>
      <c r="L348" s="6"/>
      <c r="M348" s="1"/>
      <c r="N348" s="1"/>
      <c r="O348" s="1"/>
      <c r="P348" s="1"/>
      <c r="Q348" s="419"/>
      <c r="S348" s="419"/>
      <c r="T348" s="419"/>
      <c r="U348" s="419"/>
      <c r="V348" s="419"/>
      <c r="W348" s="419"/>
      <c r="X348" s="419"/>
      <c r="Y348" s="419"/>
      <c r="Z348" s="419"/>
      <c r="AA348" s="419"/>
      <c r="AB348" s="419"/>
      <c r="AC348" s="419"/>
      <c r="AD348" s="419"/>
      <c r="AE348" s="419"/>
      <c r="AF348" s="419"/>
      <c r="AG348" s="419"/>
      <c r="AH348" s="419"/>
      <c r="AI348" s="419"/>
      <c r="AJ348" s="419"/>
      <c r="AK348" s="419"/>
    </row>
    <row r="349" spans="1:37" s="27" customFormat="1" x14ac:dyDescent="0.2">
      <c r="A349" s="1"/>
      <c r="B349" s="1"/>
      <c r="C349" s="1"/>
      <c r="D349" s="1"/>
      <c r="E349" s="1"/>
      <c r="F349" s="1"/>
      <c r="G349" s="1"/>
      <c r="H349" s="5"/>
      <c r="I349" s="5"/>
      <c r="J349" s="1"/>
      <c r="K349" s="1"/>
      <c r="L349" s="6"/>
      <c r="M349" s="1"/>
      <c r="N349" s="1"/>
      <c r="O349" s="1"/>
      <c r="P349" s="1"/>
      <c r="Q349" s="419"/>
      <c r="S349" s="419"/>
      <c r="T349" s="419"/>
      <c r="U349" s="419"/>
      <c r="V349" s="419"/>
      <c r="W349" s="419"/>
      <c r="X349" s="419"/>
      <c r="Y349" s="419"/>
      <c r="Z349" s="419"/>
      <c r="AA349" s="419"/>
      <c r="AB349" s="419"/>
      <c r="AC349" s="419"/>
      <c r="AD349" s="419"/>
      <c r="AE349" s="419"/>
      <c r="AF349" s="419"/>
      <c r="AG349" s="419"/>
      <c r="AH349" s="419"/>
      <c r="AI349" s="419"/>
      <c r="AJ349" s="419"/>
      <c r="AK349" s="419"/>
    </row>
    <row r="350" spans="1:37" s="27" customFormat="1" x14ac:dyDescent="0.2">
      <c r="A350" s="1"/>
      <c r="B350" s="1"/>
      <c r="C350" s="1"/>
      <c r="D350" s="1"/>
      <c r="E350" s="1"/>
      <c r="F350" s="1"/>
      <c r="G350" s="1"/>
      <c r="H350" s="5"/>
      <c r="I350" s="5"/>
      <c r="J350" s="1"/>
      <c r="K350" s="1"/>
      <c r="L350" s="6"/>
      <c r="M350" s="1"/>
      <c r="N350" s="1"/>
      <c r="O350" s="1"/>
      <c r="P350" s="1"/>
      <c r="Q350" s="419"/>
      <c r="S350" s="419"/>
      <c r="T350" s="419"/>
      <c r="U350" s="419"/>
      <c r="V350" s="419"/>
      <c r="W350" s="419"/>
      <c r="X350" s="419"/>
      <c r="Y350" s="419"/>
      <c r="Z350" s="419"/>
      <c r="AA350" s="419"/>
      <c r="AB350" s="419"/>
      <c r="AC350" s="419"/>
      <c r="AD350" s="419"/>
      <c r="AE350" s="419"/>
      <c r="AF350" s="419"/>
      <c r="AG350" s="419"/>
      <c r="AH350" s="419"/>
      <c r="AI350" s="419"/>
      <c r="AJ350" s="419"/>
      <c r="AK350" s="419"/>
    </row>
    <row r="351" spans="1:37" s="27" customFormat="1" x14ac:dyDescent="0.2">
      <c r="A351" s="1"/>
      <c r="B351" s="1"/>
      <c r="C351" s="1"/>
      <c r="D351" s="1"/>
      <c r="E351" s="1"/>
      <c r="F351" s="1"/>
      <c r="G351" s="1"/>
      <c r="H351" s="5"/>
      <c r="I351" s="5"/>
      <c r="J351" s="1"/>
      <c r="K351" s="1"/>
      <c r="L351" s="6"/>
      <c r="M351" s="1"/>
      <c r="N351" s="1"/>
      <c r="O351" s="1"/>
      <c r="P351" s="1"/>
      <c r="Q351" s="419"/>
      <c r="S351" s="419"/>
      <c r="T351" s="419"/>
      <c r="U351" s="419"/>
      <c r="V351" s="419"/>
      <c r="W351" s="419"/>
      <c r="X351" s="419"/>
      <c r="Y351" s="419"/>
      <c r="Z351" s="419"/>
      <c r="AA351" s="419"/>
      <c r="AB351" s="419"/>
      <c r="AC351" s="419"/>
      <c r="AD351" s="419"/>
      <c r="AE351" s="419"/>
      <c r="AF351" s="419"/>
      <c r="AG351" s="419"/>
      <c r="AH351" s="419"/>
      <c r="AI351" s="419"/>
      <c r="AJ351" s="419"/>
      <c r="AK351" s="419"/>
    </row>
    <row r="352" spans="1:37" s="27" customFormat="1" x14ac:dyDescent="0.2">
      <c r="A352" s="1"/>
      <c r="B352" s="1"/>
      <c r="C352" s="1"/>
      <c r="D352" s="1"/>
      <c r="E352" s="1"/>
      <c r="F352" s="1"/>
      <c r="G352" s="1"/>
      <c r="H352" s="5"/>
      <c r="I352" s="5"/>
      <c r="J352" s="1"/>
      <c r="K352" s="1"/>
      <c r="L352" s="6"/>
      <c r="M352" s="1"/>
      <c r="N352" s="1"/>
      <c r="O352" s="1"/>
      <c r="P352" s="1"/>
      <c r="Q352" s="419"/>
      <c r="S352" s="419"/>
      <c r="T352" s="419"/>
      <c r="U352" s="419"/>
      <c r="V352" s="419"/>
      <c r="W352" s="419"/>
      <c r="X352" s="419"/>
      <c r="Y352" s="419"/>
      <c r="Z352" s="419"/>
      <c r="AA352" s="419"/>
      <c r="AB352" s="419"/>
      <c r="AC352" s="419"/>
      <c r="AD352" s="419"/>
      <c r="AE352" s="419"/>
      <c r="AF352" s="419"/>
      <c r="AG352" s="419"/>
      <c r="AH352" s="419"/>
      <c r="AI352" s="419"/>
      <c r="AJ352" s="419"/>
      <c r="AK352" s="419"/>
    </row>
    <row r="353" spans="1:37" s="27" customFormat="1" x14ac:dyDescent="0.2">
      <c r="A353" s="1"/>
      <c r="B353" s="1"/>
      <c r="C353" s="1"/>
      <c r="D353" s="1"/>
      <c r="E353" s="1"/>
      <c r="F353" s="1"/>
      <c r="G353" s="1"/>
      <c r="H353" s="5"/>
      <c r="I353" s="5"/>
      <c r="J353" s="1"/>
      <c r="K353" s="1"/>
      <c r="L353" s="6"/>
      <c r="M353" s="1"/>
      <c r="N353" s="1"/>
      <c r="O353" s="1"/>
      <c r="P353" s="1"/>
      <c r="Q353" s="419"/>
      <c r="S353" s="419"/>
      <c r="T353" s="419"/>
      <c r="U353" s="419"/>
      <c r="V353" s="419"/>
      <c r="W353" s="419"/>
      <c r="X353" s="419"/>
      <c r="Y353" s="419"/>
      <c r="Z353" s="419"/>
      <c r="AA353" s="419"/>
      <c r="AB353" s="419"/>
      <c r="AC353" s="419"/>
      <c r="AD353" s="419"/>
      <c r="AE353" s="419"/>
      <c r="AF353" s="419"/>
      <c r="AG353" s="419"/>
      <c r="AH353" s="419"/>
      <c r="AI353" s="419"/>
      <c r="AJ353" s="419"/>
      <c r="AK353" s="419"/>
    </row>
    <row r="354" spans="1:37" s="27" customFormat="1" x14ac:dyDescent="0.2">
      <c r="A354" s="1"/>
      <c r="B354" s="1"/>
      <c r="C354" s="1"/>
      <c r="D354" s="1"/>
      <c r="E354" s="1"/>
      <c r="F354" s="1"/>
      <c r="G354" s="1"/>
      <c r="H354" s="5"/>
      <c r="I354" s="5"/>
      <c r="J354" s="1"/>
      <c r="K354" s="1"/>
      <c r="L354" s="6"/>
      <c r="M354" s="1"/>
      <c r="N354" s="1"/>
      <c r="O354" s="1"/>
      <c r="P354" s="1"/>
      <c r="Q354" s="419"/>
      <c r="S354" s="419"/>
      <c r="T354" s="419"/>
      <c r="U354" s="419"/>
      <c r="V354" s="419"/>
      <c r="W354" s="419"/>
      <c r="X354" s="419"/>
      <c r="Y354" s="419"/>
      <c r="Z354" s="419"/>
      <c r="AA354" s="419"/>
      <c r="AB354" s="419"/>
      <c r="AC354" s="419"/>
      <c r="AD354" s="419"/>
      <c r="AE354" s="419"/>
      <c r="AF354" s="419"/>
      <c r="AG354" s="419"/>
      <c r="AH354" s="419"/>
      <c r="AI354" s="419"/>
      <c r="AJ354" s="419"/>
      <c r="AK354" s="419"/>
    </row>
    <row r="355" spans="1:37" s="27" customFormat="1" x14ac:dyDescent="0.2">
      <c r="A355" s="1"/>
      <c r="B355" s="1"/>
      <c r="C355" s="1"/>
      <c r="D355" s="1"/>
      <c r="E355" s="1"/>
      <c r="F355" s="1"/>
      <c r="G355" s="1"/>
      <c r="H355" s="5"/>
      <c r="I355" s="5"/>
      <c r="J355" s="1"/>
      <c r="K355" s="1"/>
      <c r="L355" s="6"/>
      <c r="M355" s="1"/>
      <c r="N355" s="1"/>
      <c r="O355" s="1"/>
      <c r="P355" s="1"/>
      <c r="Q355" s="419"/>
      <c r="S355" s="419"/>
      <c r="T355" s="419"/>
      <c r="U355" s="419"/>
      <c r="V355" s="419"/>
      <c r="W355" s="419"/>
      <c r="X355" s="419"/>
      <c r="Y355" s="419"/>
      <c r="Z355" s="419"/>
      <c r="AA355" s="419"/>
      <c r="AB355" s="419"/>
      <c r="AC355" s="419"/>
      <c r="AD355" s="419"/>
      <c r="AE355" s="419"/>
      <c r="AF355" s="419"/>
      <c r="AG355" s="419"/>
      <c r="AH355" s="419"/>
      <c r="AI355" s="419"/>
      <c r="AJ355" s="419"/>
      <c r="AK355" s="419"/>
    </row>
    <row r="356" spans="1:37" s="27" customFormat="1" x14ac:dyDescent="0.2">
      <c r="A356" s="1"/>
      <c r="B356" s="1"/>
      <c r="C356" s="1"/>
      <c r="D356" s="1"/>
      <c r="E356" s="1"/>
      <c r="F356" s="1"/>
      <c r="G356" s="1"/>
      <c r="H356" s="5"/>
      <c r="I356" s="5"/>
      <c r="J356" s="1"/>
      <c r="K356" s="1"/>
      <c r="L356" s="6"/>
      <c r="M356" s="1"/>
      <c r="N356" s="1"/>
      <c r="O356" s="1"/>
      <c r="P356" s="1"/>
      <c r="Q356" s="419"/>
      <c r="S356" s="419"/>
      <c r="T356" s="419"/>
      <c r="U356" s="419"/>
      <c r="V356" s="419"/>
      <c r="W356" s="419"/>
      <c r="X356" s="419"/>
      <c r="Y356" s="419"/>
      <c r="Z356" s="419"/>
      <c r="AA356" s="419"/>
      <c r="AB356" s="419"/>
      <c r="AC356" s="419"/>
      <c r="AD356" s="419"/>
      <c r="AE356" s="419"/>
      <c r="AF356" s="419"/>
      <c r="AG356" s="419"/>
      <c r="AH356" s="419"/>
      <c r="AI356" s="419"/>
      <c r="AJ356" s="419"/>
      <c r="AK356" s="419"/>
    </row>
    <row r="357" spans="1:37" s="27" customFormat="1" x14ac:dyDescent="0.2">
      <c r="A357" s="1"/>
      <c r="B357" s="1"/>
      <c r="C357" s="1"/>
      <c r="D357" s="1"/>
      <c r="E357" s="1"/>
      <c r="F357" s="1"/>
      <c r="G357" s="1"/>
      <c r="H357" s="5"/>
      <c r="I357" s="5"/>
      <c r="J357" s="1"/>
      <c r="K357" s="1"/>
      <c r="L357" s="6"/>
      <c r="M357" s="1"/>
      <c r="N357" s="1"/>
      <c r="O357" s="1"/>
      <c r="P357" s="1"/>
      <c r="Q357" s="419"/>
      <c r="S357" s="419"/>
      <c r="T357" s="419"/>
      <c r="U357" s="419"/>
      <c r="V357" s="419"/>
      <c r="W357" s="419"/>
      <c r="X357" s="419"/>
      <c r="Y357" s="419"/>
      <c r="Z357" s="419"/>
      <c r="AA357" s="419"/>
      <c r="AB357" s="419"/>
      <c r="AC357" s="419"/>
      <c r="AD357" s="419"/>
      <c r="AE357" s="419"/>
      <c r="AF357" s="419"/>
      <c r="AG357" s="419"/>
      <c r="AH357" s="419"/>
      <c r="AI357" s="419"/>
      <c r="AJ357" s="419"/>
      <c r="AK357" s="419"/>
    </row>
    <row r="358" spans="1:37" s="27" customFormat="1" x14ac:dyDescent="0.2">
      <c r="A358" s="1"/>
      <c r="B358" s="1"/>
      <c r="C358" s="1"/>
      <c r="D358" s="1"/>
      <c r="E358" s="1"/>
      <c r="F358" s="1"/>
      <c r="G358" s="1"/>
      <c r="H358" s="5"/>
      <c r="I358" s="5"/>
      <c r="J358" s="1"/>
      <c r="K358" s="1"/>
      <c r="L358" s="6"/>
      <c r="M358" s="1"/>
      <c r="N358" s="1"/>
      <c r="O358" s="1"/>
      <c r="P358" s="1"/>
      <c r="Q358" s="419"/>
      <c r="S358" s="419"/>
      <c r="T358" s="419"/>
      <c r="U358" s="419"/>
      <c r="V358" s="419"/>
      <c r="W358" s="419"/>
      <c r="X358" s="419"/>
      <c r="Y358" s="419"/>
      <c r="Z358" s="419"/>
      <c r="AA358" s="419"/>
      <c r="AB358" s="419"/>
      <c r="AC358" s="419"/>
      <c r="AD358" s="419"/>
      <c r="AE358" s="419"/>
      <c r="AF358" s="419"/>
      <c r="AG358" s="419"/>
      <c r="AH358" s="419"/>
      <c r="AI358" s="419"/>
      <c r="AJ358" s="419"/>
      <c r="AK358" s="419"/>
    </row>
    <row r="359" spans="1:37" s="27" customFormat="1" x14ac:dyDescent="0.2">
      <c r="A359" s="1"/>
      <c r="B359" s="1"/>
      <c r="C359" s="1"/>
      <c r="D359" s="1"/>
      <c r="E359" s="1"/>
      <c r="F359" s="1"/>
      <c r="G359" s="1"/>
      <c r="H359" s="5"/>
      <c r="I359" s="5"/>
      <c r="J359" s="1"/>
      <c r="K359" s="1"/>
      <c r="L359" s="6"/>
      <c r="M359" s="1"/>
      <c r="N359" s="1"/>
      <c r="O359" s="1"/>
      <c r="P359" s="1"/>
      <c r="Q359" s="419"/>
      <c r="S359" s="419"/>
      <c r="T359" s="419"/>
      <c r="U359" s="419"/>
      <c r="V359" s="419"/>
      <c r="W359" s="419"/>
      <c r="X359" s="419"/>
      <c r="Y359" s="419"/>
      <c r="Z359" s="419"/>
      <c r="AA359" s="419"/>
      <c r="AB359" s="419"/>
      <c r="AC359" s="419"/>
      <c r="AD359" s="419"/>
      <c r="AE359" s="419"/>
      <c r="AF359" s="419"/>
      <c r="AG359" s="419"/>
      <c r="AH359" s="419"/>
      <c r="AI359" s="419"/>
      <c r="AJ359" s="419"/>
      <c r="AK359" s="419"/>
    </row>
    <row r="360" spans="1:37" s="27" customFormat="1" x14ac:dyDescent="0.2">
      <c r="A360" s="1"/>
      <c r="B360" s="1"/>
      <c r="C360" s="1"/>
      <c r="D360" s="1"/>
      <c r="E360" s="1"/>
      <c r="F360" s="1"/>
      <c r="G360" s="1"/>
      <c r="H360" s="5"/>
      <c r="I360" s="5"/>
      <c r="J360" s="1"/>
      <c r="K360" s="1"/>
      <c r="L360" s="6"/>
      <c r="M360" s="1"/>
      <c r="N360" s="1"/>
      <c r="O360" s="1"/>
      <c r="P360" s="1"/>
      <c r="Q360" s="419"/>
      <c r="S360" s="419"/>
      <c r="T360" s="419"/>
      <c r="U360" s="419"/>
      <c r="V360" s="419"/>
      <c r="W360" s="419"/>
      <c r="X360" s="419"/>
      <c r="Y360" s="419"/>
      <c r="Z360" s="419"/>
      <c r="AA360" s="419"/>
      <c r="AB360" s="419"/>
      <c r="AC360" s="419"/>
      <c r="AD360" s="419"/>
      <c r="AE360" s="419"/>
      <c r="AF360" s="419"/>
      <c r="AG360" s="419"/>
      <c r="AH360" s="419"/>
      <c r="AI360" s="419"/>
      <c r="AJ360" s="419"/>
      <c r="AK360" s="419"/>
    </row>
    <row r="361" spans="1:37" s="27" customFormat="1" x14ac:dyDescent="0.2">
      <c r="A361" s="1"/>
      <c r="B361" s="1"/>
      <c r="C361" s="1"/>
      <c r="D361" s="1"/>
      <c r="E361" s="1"/>
      <c r="F361" s="1"/>
      <c r="G361" s="1"/>
      <c r="H361" s="5"/>
      <c r="I361" s="5"/>
      <c r="J361" s="1"/>
      <c r="K361" s="1"/>
      <c r="L361" s="6"/>
      <c r="M361" s="1"/>
      <c r="N361" s="1"/>
      <c r="O361" s="1"/>
      <c r="P361" s="1"/>
      <c r="Q361" s="419"/>
      <c r="S361" s="419"/>
      <c r="T361" s="419"/>
      <c r="U361" s="419"/>
      <c r="V361" s="419"/>
      <c r="W361" s="419"/>
      <c r="X361" s="419"/>
      <c r="Y361" s="419"/>
      <c r="Z361" s="419"/>
      <c r="AA361" s="419"/>
      <c r="AB361" s="419"/>
      <c r="AC361" s="419"/>
      <c r="AD361" s="419"/>
      <c r="AE361" s="419"/>
      <c r="AF361" s="419"/>
      <c r="AG361" s="419"/>
      <c r="AH361" s="419"/>
      <c r="AI361" s="419"/>
      <c r="AJ361" s="419"/>
      <c r="AK361" s="419"/>
    </row>
    <row r="362" spans="1:37" s="27" customFormat="1" x14ac:dyDescent="0.2">
      <c r="A362" s="1"/>
      <c r="B362" s="1"/>
      <c r="C362" s="1"/>
      <c r="D362" s="1"/>
      <c r="E362" s="1"/>
      <c r="F362" s="1"/>
      <c r="G362" s="1"/>
      <c r="H362" s="5"/>
      <c r="I362" s="5"/>
      <c r="J362" s="1"/>
      <c r="K362" s="1"/>
      <c r="L362" s="6"/>
      <c r="M362" s="1"/>
      <c r="N362" s="1"/>
      <c r="O362" s="1"/>
      <c r="P362" s="1"/>
      <c r="Q362" s="419"/>
      <c r="S362" s="419"/>
      <c r="T362" s="419"/>
      <c r="U362" s="419"/>
      <c r="V362" s="419"/>
      <c r="W362" s="419"/>
      <c r="X362" s="419"/>
      <c r="Y362" s="419"/>
      <c r="Z362" s="419"/>
      <c r="AA362" s="419"/>
      <c r="AB362" s="419"/>
      <c r="AC362" s="419"/>
      <c r="AD362" s="419"/>
      <c r="AE362" s="419"/>
      <c r="AF362" s="419"/>
      <c r="AG362" s="419"/>
      <c r="AH362" s="419"/>
      <c r="AI362" s="419"/>
      <c r="AJ362" s="419"/>
      <c r="AK362" s="419"/>
    </row>
    <row r="363" spans="1:37" s="27" customFormat="1" x14ac:dyDescent="0.2">
      <c r="A363" s="1"/>
      <c r="B363" s="1"/>
      <c r="C363" s="1"/>
      <c r="D363" s="1"/>
      <c r="E363" s="1"/>
      <c r="F363" s="1"/>
      <c r="G363" s="1"/>
      <c r="H363" s="5"/>
      <c r="I363" s="5"/>
      <c r="J363" s="1"/>
      <c r="K363" s="1"/>
      <c r="L363" s="6"/>
      <c r="M363" s="1"/>
      <c r="N363" s="1"/>
      <c r="O363" s="1"/>
      <c r="P363" s="1"/>
      <c r="Q363" s="419"/>
      <c r="S363" s="419"/>
      <c r="T363" s="419"/>
      <c r="U363" s="419"/>
      <c r="V363" s="419"/>
      <c r="W363" s="419"/>
      <c r="X363" s="419"/>
      <c r="Y363" s="419"/>
      <c r="Z363" s="419"/>
      <c r="AA363" s="419"/>
      <c r="AB363" s="419"/>
      <c r="AC363" s="419"/>
      <c r="AD363" s="419"/>
      <c r="AE363" s="419"/>
      <c r="AF363" s="419"/>
      <c r="AG363" s="419"/>
      <c r="AH363" s="419"/>
      <c r="AI363" s="419"/>
      <c r="AJ363" s="419"/>
      <c r="AK363" s="419"/>
    </row>
    <row r="364" spans="1:37" s="27" customFormat="1" x14ac:dyDescent="0.2">
      <c r="A364" s="1"/>
      <c r="B364" s="1"/>
      <c r="C364" s="1"/>
      <c r="D364" s="1"/>
      <c r="E364" s="1"/>
      <c r="F364" s="1"/>
      <c r="G364" s="1"/>
      <c r="H364" s="5"/>
      <c r="I364" s="5"/>
      <c r="J364" s="1"/>
      <c r="K364" s="1"/>
      <c r="L364" s="6"/>
      <c r="M364" s="1"/>
      <c r="N364" s="1"/>
      <c r="O364" s="1"/>
      <c r="P364" s="1"/>
      <c r="Q364" s="419"/>
      <c r="S364" s="419"/>
      <c r="T364" s="419"/>
      <c r="U364" s="419"/>
      <c r="V364" s="419"/>
      <c r="W364" s="419"/>
      <c r="X364" s="419"/>
      <c r="Y364" s="419"/>
      <c r="Z364" s="419"/>
      <c r="AA364" s="419"/>
      <c r="AB364" s="419"/>
      <c r="AC364" s="419"/>
      <c r="AD364" s="419"/>
      <c r="AE364" s="419"/>
      <c r="AF364" s="419"/>
      <c r="AG364" s="419"/>
      <c r="AH364" s="419"/>
      <c r="AI364" s="419"/>
      <c r="AJ364" s="419"/>
      <c r="AK364" s="419"/>
    </row>
    <row r="365" spans="1:37" s="27" customFormat="1" x14ac:dyDescent="0.2">
      <c r="A365" s="1"/>
      <c r="B365" s="1"/>
      <c r="C365" s="1"/>
      <c r="D365" s="1"/>
      <c r="E365" s="1"/>
      <c r="F365" s="1"/>
      <c r="G365" s="1"/>
      <c r="H365" s="5"/>
      <c r="I365" s="5"/>
      <c r="J365" s="1"/>
      <c r="K365" s="1"/>
      <c r="L365" s="6"/>
      <c r="M365" s="1"/>
      <c r="N365" s="1"/>
      <c r="O365" s="1"/>
      <c r="P365" s="1"/>
      <c r="Q365" s="419"/>
      <c r="S365" s="419"/>
      <c r="T365" s="419"/>
      <c r="U365" s="419"/>
      <c r="V365" s="419"/>
      <c r="W365" s="419"/>
      <c r="X365" s="419"/>
      <c r="Y365" s="419"/>
      <c r="Z365" s="419"/>
      <c r="AA365" s="419"/>
      <c r="AB365" s="419"/>
      <c r="AC365" s="419"/>
      <c r="AD365" s="419"/>
      <c r="AE365" s="419"/>
      <c r="AF365" s="419"/>
      <c r="AG365" s="419"/>
      <c r="AH365" s="419"/>
      <c r="AI365" s="419"/>
      <c r="AJ365" s="419"/>
      <c r="AK365" s="419"/>
    </row>
    <row r="366" spans="1:37" s="27" customFormat="1" x14ac:dyDescent="0.2">
      <c r="A366" s="1"/>
      <c r="B366" s="1"/>
      <c r="C366" s="1"/>
      <c r="D366" s="1"/>
      <c r="E366" s="1"/>
      <c r="F366" s="1"/>
      <c r="G366" s="1"/>
      <c r="H366" s="5"/>
      <c r="I366" s="5"/>
      <c r="J366" s="1"/>
      <c r="K366" s="1"/>
      <c r="L366" s="6"/>
      <c r="M366" s="1"/>
      <c r="N366" s="1"/>
      <c r="O366" s="1"/>
      <c r="P366" s="1"/>
      <c r="Q366" s="419"/>
      <c r="S366" s="419"/>
      <c r="T366" s="419"/>
      <c r="U366" s="419"/>
      <c r="V366" s="419"/>
      <c r="W366" s="419"/>
      <c r="X366" s="419"/>
      <c r="Y366" s="419"/>
      <c r="Z366" s="419"/>
      <c r="AA366" s="419"/>
      <c r="AB366" s="419"/>
      <c r="AC366" s="419"/>
      <c r="AD366" s="419"/>
      <c r="AE366" s="419"/>
      <c r="AF366" s="419"/>
      <c r="AG366" s="419"/>
      <c r="AH366" s="419"/>
      <c r="AI366" s="419"/>
      <c r="AJ366" s="419"/>
      <c r="AK366" s="419"/>
    </row>
    <row r="367" spans="1:37" s="27" customFormat="1" x14ac:dyDescent="0.2">
      <c r="A367" s="1"/>
      <c r="B367" s="1"/>
      <c r="C367" s="1"/>
      <c r="D367" s="1"/>
      <c r="E367" s="1"/>
      <c r="F367" s="1"/>
      <c r="G367" s="1"/>
      <c r="H367" s="5"/>
      <c r="I367" s="5"/>
      <c r="J367" s="1"/>
      <c r="K367" s="1"/>
      <c r="L367" s="6"/>
      <c r="M367" s="1"/>
      <c r="N367" s="1"/>
      <c r="O367" s="1"/>
      <c r="P367" s="1"/>
      <c r="Q367" s="419"/>
      <c r="S367" s="419"/>
      <c r="T367" s="419"/>
      <c r="U367" s="419"/>
      <c r="V367" s="419"/>
      <c r="W367" s="419"/>
      <c r="X367" s="419"/>
      <c r="Y367" s="419"/>
      <c r="Z367" s="419"/>
      <c r="AA367" s="419"/>
      <c r="AB367" s="419"/>
      <c r="AC367" s="419"/>
      <c r="AD367" s="419"/>
      <c r="AE367" s="419"/>
      <c r="AF367" s="419"/>
      <c r="AG367" s="419"/>
      <c r="AH367" s="419"/>
      <c r="AI367" s="419"/>
      <c r="AJ367" s="419"/>
      <c r="AK367" s="419"/>
    </row>
    <row r="368" spans="1:37" s="27" customFormat="1" x14ac:dyDescent="0.2">
      <c r="A368" s="1"/>
      <c r="B368" s="1"/>
      <c r="C368" s="1"/>
      <c r="D368" s="1"/>
      <c r="E368" s="1"/>
      <c r="F368" s="1"/>
      <c r="G368" s="1"/>
      <c r="H368" s="5"/>
      <c r="I368" s="5"/>
      <c r="J368" s="1"/>
      <c r="K368" s="1"/>
      <c r="L368" s="6"/>
      <c r="M368" s="1"/>
      <c r="N368" s="1"/>
      <c r="O368" s="1"/>
      <c r="P368" s="1"/>
      <c r="Q368" s="419"/>
      <c r="S368" s="419"/>
      <c r="T368" s="419"/>
      <c r="U368" s="419"/>
      <c r="V368" s="419"/>
      <c r="W368" s="419"/>
      <c r="X368" s="419"/>
      <c r="Y368" s="419"/>
      <c r="Z368" s="419"/>
      <c r="AA368" s="419"/>
      <c r="AB368" s="419"/>
      <c r="AC368" s="419"/>
      <c r="AD368" s="419"/>
      <c r="AE368" s="419"/>
      <c r="AF368" s="419"/>
      <c r="AG368" s="419"/>
      <c r="AH368" s="419"/>
      <c r="AI368" s="419"/>
      <c r="AJ368" s="419"/>
      <c r="AK368" s="419"/>
    </row>
    <row r="369" spans="1:37" s="27" customFormat="1" x14ac:dyDescent="0.2">
      <c r="A369" s="1"/>
      <c r="B369" s="1"/>
      <c r="C369" s="1"/>
      <c r="D369" s="1"/>
      <c r="E369" s="1"/>
      <c r="F369" s="1"/>
      <c r="G369" s="1"/>
      <c r="H369" s="5"/>
      <c r="I369" s="5"/>
      <c r="J369" s="1"/>
      <c r="K369" s="1"/>
      <c r="L369" s="6"/>
      <c r="M369" s="1"/>
      <c r="N369" s="1"/>
      <c r="O369" s="1"/>
      <c r="P369" s="1"/>
      <c r="Q369" s="419"/>
      <c r="S369" s="419"/>
      <c r="T369" s="419"/>
      <c r="U369" s="419"/>
      <c r="V369" s="419"/>
      <c r="W369" s="419"/>
      <c r="X369" s="419"/>
      <c r="Y369" s="419"/>
      <c r="Z369" s="419"/>
      <c r="AA369" s="419"/>
      <c r="AB369" s="419"/>
      <c r="AC369" s="419"/>
      <c r="AD369" s="419"/>
      <c r="AE369" s="419"/>
      <c r="AF369" s="419"/>
      <c r="AG369" s="419"/>
      <c r="AH369" s="419"/>
      <c r="AI369" s="419"/>
      <c r="AJ369" s="419"/>
      <c r="AK369" s="419"/>
    </row>
    <row r="370" spans="1:37" s="27" customFormat="1" x14ac:dyDescent="0.2">
      <c r="A370" s="1"/>
      <c r="B370" s="1"/>
      <c r="C370" s="1"/>
      <c r="D370" s="1"/>
      <c r="E370" s="1"/>
      <c r="F370" s="1"/>
      <c r="G370" s="1"/>
      <c r="H370" s="5"/>
      <c r="I370" s="5"/>
      <c r="J370" s="1"/>
      <c r="K370" s="1"/>
      <c r="L370" s="6"/>
      <c r="M370" s="1"/>
      <c r="N370" s="1"/>
      <c r="O370" s="1"/>
      <c r="P370" s="1"/>
      <c r="Q370" s="419"/>
      <c r="S370" s="419"/>
      <c r="T370" s="419"/>
      <c r="U370" s="419"/>
      <c r="V370" s="419"/>
      <c r="W370" s="419"/>
      <c r="X370" s="419"/>
      <c r="Y370" s="419"/>
      <c r="Z370" s="419"/>
      <c r="AA370" s="419"/>
      <c r="AB370" s="419"/>
      <c r="AC370" s="419"/>
      <c r="AD370" s="419"/>
      <c r="AE370" s="419"/>
      <c r="AF370" s="419"/>
      <c r="AG370" s="419"/>
      <c r="AH370" s="419"/>
      <c r="AI370" s="419"/>
      <c r="AJ370" s="419"/>
      <c r="AK370" s="419"/>
    </row>
    <row r="371" spans="1:37" s="27" customFormat="1" x14ac:dyDescent="0.2">
      <c r="A371" s="1"/>
      <c r="B371" s="1"/>
      <c r="C371" s="1"/>
      <c r="D371" s="1"/>
      <c r="E371" s="1"/>
      <c r="F371" s="1"/>
      <c r="G371" s="1"/>
      <c r="H371" s="5"/>
      <c r="I371" s="5"/>
      <c r="J371" s="1"/>
      <c r="K371" s="1"/>
      <c r="L371" s="6"/>
      <c r="M371" s="1"/>
      <c r="N371" s="1"/>
      <c r="O371" s="1"/>
      <c r="P371" s="1"/>
      <c r="Q371" s="419"/>
      <c r="S371" s="419"/>
      <c r="T371" s="419"/>
      <c r="U371" s="419"/>
      <c r="V371" s="419"/>
      <c r="W371" s="419"/>
      <c r="X371" s="419"/>
      <c r="Y371" s="419"/>
      <c r="Z371" s="419"/>
      <c r="AA371" s="419"/>
      <c r="AB371" s="419"/>
      <c r="AC371" s="419"/>
      <c r="AD371" s="419"/>
      <c r="AE371" s="419"/>
      <c r="AF371" s="419"/>
      <c r="AG371" s="419"/>
      <c r="AH371" s="419"/>
      <c r="AI371" s="419"/>
      <c r="AJ371" s="419"/>
      <c r="AK371" s="419"/>
    </row>
    <row r="372" spans="1:37" s="27" customFormat="1" x14ac:dyDescent="0.2">
      <c r="A372" s="1"/>
      <c r="B372" s="1"/>
      <c r="C372" s="1"/>
      <c r="D372" s="1"/>
      <c r="E372" s="1"/>
      <c r="F372" s="1"/>
      <c r="G372" s="1"/>
      <c r="H372" s="5"/>
      <c r="I372" s="5"/>
      <c r="J372" s="1"/>
      <c r="K372" s="1"/>
      <c r="L372" s="6"/>
      <c r="M372" s="1"/>
      <c r="N372" s="1"/>
      <c r="O372" s="1"/>
      <c r="P372" s="1"/>
      <c r="Q372" s="419"/>
      <c r="S372" s="419"/>
      <c r="T372" s="419"/>
      <c r="U372" s="419"/>
      <c r="V372" s="419"/>
      <c r="W372" s="419"/>
      <c r="X372" s="419"/>
      <c r="Y372" s="419"/>
      <c r="Z372" s="419"/>
      <c r="AA372" s="419"/>
      <c r="AB372" s="419"/>
      <c r="AC372" s="419"/>
      <c r="AD372" s="419"/>
      <c r="AE372" s="419"/>
      <c r="AF372" s="419"/>
      <c r="AG372" s="419"/>
      <c r="AH372" s="419"/>
      <c r="AI372" s="419"/>
      <c r="AJ372" s="419"/>
      <c r="AK372" s="419"/>
    </row>
    <row r="373" spans="1:37" s="27" customFormat="1" x14ac:dyDescent="0.2">
      <c r="A373" s="1"/>
      <c r="B373" s="1"/>
      <c r="C373" s="1"/>
      <c r="D373" s="1"/>
      <c r="E373" s="1"/>
      <c r="F373" s="1"/>
      <c r="G373" s="1"/>
      <c r="H373" s="5"/>
      <c r="I373" s="5"/>
      <c r="J373" s="1"/>
      <c r="K373" s="1"/>
      <c r="L373" s="6"/>
      <c r="M373" s="1"/>
      <c r="N373" s="1"/>
      <c r="O373" s="1"/>
      <c r="P373" s="1"/>
      <c r="Q373" s="419"/>
      <c r="S373" s="419"/>
      <c r="T373" s="419"/>
      <c r="U373" s="419"/>
      <c r="V373" s="419"/>
      <c r="W373" s="419"/>
      <c r="X373" s="419"/>
      <c r="Y373" s="419"/>
      <c r="Z373" s="419"/>
      <c r="AA373" s="419"/>
      <c r="AB373" s="419"/>
      <c r="AC373" s="419"/>
      <c r="AD373" s="419"/>
      <c r="AE373" s="419"/>
      <c r="AF373" s="419"/>
      <c r="AG373" s="419"/>
      <c r="AH373" s="419"/>
      <c r="AI373" s="419"/>
      <c r="AJ373" s="419"/>
      <c r="AK373" s="419"/>
    </row>
    <row r="374" spans="1:37" s="27" customFormat="1" x14ac:dyDescent="0.2">
      <c r="A374" s="1"/>
      <c r="B374" s="1"/>
      <c r="C374" s="1"/>
      <c r="D374" s="1"/>
      <c r="E374" s="1"/>
      <c r="F374" s="1"/>
      <c r="G374" s="1"/>
      <c r="H374" s="5"/>
      <c r="I374" s="5"/>
      <c r="J374" s="1"/>
      <c r="K374" s="1"/>
      <c r="L374" s="6"/>
      <c r="M374" s="1"/>
      <c r="N374" s="1"/>
      <c r="O374" s="1"/>
      <c r="P374" s="1"/>
      <c r="Q374" s="419"/>
      <c r="S374" s="419"/>
      <c r="T374" s="419"/>
      <c r="U374" s="419"/>
      <c r="V374" s="419"/>
      <c r="W374" s="419"/>
      <c r="X374" s="419"/>
      <c r="Y374" s="419"/>
      <c r="Z374" s="419"/>
      <c r="AA374" s="419"/>
      <c r="AB374" s="419"/>
      <c r="AC374" s="419"/>
      <c r="AD374" s="419"/>
      <c r="AE374" s="419"/>
      <c r="AF374" s="419"/>
      <c r="AG374" s="419"/>
      <c r="AH374" s="419"/>
      <c r="AI374" s="419"/>
      <c r="AJ374" s="419"/>
      <c r="AK374" s="419"/>
    </row>
    <row r="412" spans="13:16" x14ac:dyDescent="0.2">
      <c r="M412" s="1" t="s">
        <v>66</v>
      </c>
    </row>
    <row r="414" spans="13:16" x14ac:dyDescent="0.2">
      <c r="M414" s="5"/>
      <c r="N414" s="5"/>
      <c r="O414" s="5"/>
      <c r="P414" s="5"/>
    </row>
    <row r="415" spans="13:16" x14ac:dyDescent="0.2">
      <c r="M415" s="5"/>
      <c r="N415" s="5"/>
      <c r="O415" s="5"/>
      <c r="P415" s="5"/>
    </row>
  </sheetData>
  <mergeCells count="11">
    <mergeCell ref="M57:P80"/>
    <mergeCell ref="M12:P15"/>
    <mergeCell ref="M19:P25"/>
    <mergeCell ref="M29:P31"/>
    <mergeCell ref="M43:P46"/>
    <mergeCell ref="M51:P52"/>
    <mergeCell ref="J1:L1"/>
    <mergeCell ref="M1:P1"/>
    <mergeCell ref="M2:N2"/>
    <mergeCell ref="O2:P2"/>
    <mergeCell ref="M4:P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F3CEE-2086-C744-AE6D-34208BB5F3F6}">
  <dimension ref="A1:AI613"/>
  <sheetViews>
    <sheetView topLeftCell="B1" workbookViewId="0">
      <selection activeCell="F82" sqref="F82"/>
    </sheetView>
  </sheetViews>
  <sheetFormatPr baseColWidth="10" defaultRowHeight="16" x14ac:dyDescent="0.2"/>
  <cols>
    <col min="1" max="1" width="10.83203125" style="2"/>
    <col min="2" max="2" width="10.83203125" style="6"/>
    <col min="3" max="5" width="10.83203125" style="1"/>
    <col min="6" max="6" width="18.83203125" style="1" customWidth="1"/>
    <col min="7" max="8" width="10.83203125" style="1"/>
    <col min="9" max="9" width="10.83203125" style="5"/>
    <col min="10" max="10" width="13.1640625" style="5" customWidth="1"/>
    <col min="11" max="12" width="10.83203125" style="1"/>
    <col min="13" max="13" width="10.83203125" style="6"/>
    <col min="14" max="17" width="18.1640625" style="1" customWidth="1"/>
    <col min="18" max="18" width="10.83203125" style="1"/>
    <col min="19" max="35" width="10.83203125" style="420"/>
    <col min="36" max="16384" width="10.83203125" style="1"/>
  </cols>
  <sheetData>
    <row r="1" spans="1:35" s="3" customFormat="1" ht="21" x14ac:dyDescent="0.25">
      <c r="A1" s="36" t="s">
        <v>0</v>
      </c>
      <c r="B1" s="31" t="s">
        <v>20</v>
      </c>
      <c r="C1" s="31" t="s">
        <v>6</v>
      </c>
      <c r="D1" s="31" t="s">
        <v>1</v>
      </c>
      <c r="E1" s="31" t="s">
        <v>2</v>
      </c>
      <c r="F1" s="31" t="s">
        <v>9</v>
      </c>
      <c r="G1" s="31" t="s">
        <v>4</v>
      </c>
      <c r="H1" s="31" t="s">
        <v>5</v>
      </c>
      <c r="I1" s="4" t="s">
        <v>3</v>
      </c>
      <c r="J1" s="4" t="s">
        <v>48</v>
      </c>
      <c r="K1" s="470" t="s">
        <v>111</v>
      </c>
      <c r="L1" s="470"/>
      <c r="M1" s="470"/>
      <c r="N1" s="470" t="s">
        <v>25</v>
      </c>
      <c r="O1" s="470"/>
      <c r="P1" s="470"/>
      <c r="Q1" s="470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</row>
    <row r="2" spans="1:35" s="3" customFormat="1" ht="21" x14ac:dyDescent="0.25">
      <c r="A2" s="36"/>
      <c r="B2" s="6"/>
      <c r="C2" s="31"/>
      <c r="D2" s="31"/>
      <c r="E2" s="31"/>
      <c r="F2" s="31"/>
      <c r="G2" s="31" t="s">
        <v>17</v>
      </c>
      <c r="H2" s="31" t="s">
        <v>18</v>
      </c>
      <c r="I2" s="4" t="s">
        <v>19</v>
      </c>
      <c r="J2" s="4"/>
      <c r="K2" s="31" t="s">
        <v>12</v>
      </c>
      <c r="L2" s="31" t="s">
        <v>13</v>
      </c>
      <c r="M2" s="31" t="s">
        <v>14</v>
      </c>
      <c r="N2" s="471" t="s">
        <v>7</v>
      </c>
      <c r="O2" s="471"/>
      <c r="P2" s="471" t="s">
        <v>8</v>
      </c>
      <c r="Q2" s="471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</row>
    <row r="3" spans="1:35" ht="17" thickBot="1" x14ac:dyDescent="0.25">
      <c r="N3" s="2" t="s">
        <v>23</v>
      </c>
      <c r="O3" s="2" t="s">
        <v>24</v>
      </c>
      <c r="P3" s="2" t="s">
        <v>23</v>
      </c>
      <c r="Q3" s="2" t="s">
        <v>24</v>
      </c>
    </row>
    <row r="4" spans="1:35" x14ac:dyDescent="0.2">
      <c r="A4" s="118">
        <v>43854</v>
      </c>
      <c r="B4" s="39" t="s">
        <v>203</v>
      </c>
      <c r="C4" s="37"/>
      <c r="D4" s="37">
        <v>2</v>
      </c>
      <c r="E4" s="37">
        <v>1</v>
      </c>
      <c r="F4" s="37"/>
      <c r="G4" s="37">
        <v>15.8</v>
      </c>
      <c r="H4" s="37">
        <v>100</v>
      </c>
      <c r="I4" s="40">
        <f>H4/G4</f>
        <v>6.3291139240506329</v>
      </c>
      <c r="J4" s="267" t="s">
        <v>50</v>
      </c>
      <c r="K4" s="37">
        <v>0.9</v>
      </c>
      <c r="L4" s="37">
        <v>1</v>
      </c>
      <c r="M4" s="39" t="s">
        <v>112</v>
      </c>
      <c r="N4" s="37">
        <v>800</v>
      </c>
      <c r="O4" s="37" t="s">
        <v>43</v>
      </c>
      <c r="P4" s="37"/>
      <c r="Q4" s="91"/>
    </row>
    <row r="5" spans="1:35" x14ac:dyDescent="0.2">
      <c r="A5" s="157"/>
      <c r="B5" s="43"/>
      <c r="C5" s="41"/>
      <c r="D5" s="41"/>
      <c r="E5" s="41">
        <v>2</v>
      </c>
      <c r="F5" s="41"/>
      <c r="G5" s="41">
        <v>16.5</v>
      </c>
      <c r="H5" s="41">
        <v>100</v>
      </c>
      <c r="I5" s="44">
        <f t="shared" ref="I5:I15" si="0">H5/G5</f>
        <v>6.0606060606060606</v>
      </c>
      <c r="J5" s="25" t="s">
        <v>50</v>
      </c>
      <c r="K5" s="41"/>
      <c r="L5" s="41"/>
      <c r="M5" s="43"/>
      <c r="N5" s="41">
        <v>800</v>
      </c>
      <c r="O5" s="41" t="s">
        <v>43</v>
      </c>
      <c r="P5" s="41"/>
      <c r="Q5" s="49"/>
    </row>
    <row r="6" spans="1:35" x14ac:dyDescent="0.2">
      <c r="A6" s="157"/>
      <c r="B6" s="43"/>
      <c r="C6" s="41"/>
      <c r="D6" s="41"/>
      <c r="E6" s="41">
        <v>3</v>
      </c>
      <c r="F6" s="41"/>
      <c r="G6" s="41">
        <v>18.5</v>
      </c>
      <c r="H6" s="41">
        <v>100</v>
      </c>
      <c r="I6" s="44">
        <f t="shared" si="0"/>
        <v>5.4054054054054053</v>
      </c>
      <c r="J6" s="25" t="s">
        <v>50</v>
      </c>
      <c r="K6" s="41"/>
      <c r="L6" s="41"/>
      <c r="M6" s="43"/>
      <c r="N6" s="41">
        <v>800</v>
      </c>
      <c r="O6" s="41" t="s">
        <v>43</v>
      </c>
      <c r="P6" s="41"/>
      <c r="Q6" s="49"/>
    </row>
    <row r="7" spans="1:35" x14ac:dyDescent="0.2">
      <c r="A7" s="157"/>
      <c r="B7" s="43"/>
      <c r="C7" s="41"/>
      <c r="D7" s="41"/>
      <c r="E7" s="41">
        <v>4</v>
      </c>
      <c r="F7" s="41"/>
      <c r="G7" s="41">
        <v>22</v>
      </c>
      <c r="H7" s="41">
        <v>100</v>
      </c>
      <c r="I7" s="44">
        <f t="shared" si="0"/>
        <v>4.5454545454545459</v>
      </c>
      <c r="J7" s="25" t="s">
        <v>50</v>
      </c>
      <c r="K7" s="41"/>
      <c r="L7" s="41"/>
      <c r="M7" s="43"/>
      <c r="N7" s="41">
        <v>800</v>
      </c>
      <c r="O7" s="41" t="s">
        <v>43</v>
      </c>
      <c r="P7" s="41"/>
      <c r="Q7" s="49"/>
    </row>
    <row r="8" spans="1:35" x14ac:dyDescent="0.2">
      <c r="A8" s="421"/>
      <c r="B8" s="11"/>
      <c r="C8" s="418"/>
      <c r="D8" s="418"/>
      <c r="E8" s="418">
        <v>5</v>
      </c>
      <c r="F8" s="418"/>
      <c r="G8" s="418">
        <v>25.8</v>
      </c>
      <c r="H8" s="418">
        <v>100</v>
      </c>
      <c r="I8" s="20">
        <f t="shared" si="0"/>
        <v>3.8759689922480618</v>
      </c>
      <c r="J8" s="25" t="s">
        <v>50</v>
      </c>
      <c r="K8" s="418"/>
      <c r="L8" s="418"/>
      <c r="M8" s="11"/>
      <c r="N8" s="418">
        <v>800</v>
      </c>
      <c r="O8" s="419" t="s">
        <v>43</v>
      </c>
      <c r="P8" s="418"/>
      <c r="Q8" s="423"/>
    </row>
    <row r="9" spans="1:35" x14ac:dyDescent="0.2">
      <c r="A9" s="421"/>
      <c r="B9" s="11"/>
      <c r="C9" s="418"/>
      <c r="D9" s="418"/>
      <c r="E9" s="418">
        <v>6</v>
      </c>
      <c r="F9" s="418"/>
      <c r="G9" s="418">
        <v>32.4</v>
      </c>
      <c r="H9" s="418">
        <v>100</v>
      </c>
      <c r="I9" s="20">
        <f t="shared" si="0"/>
        <v>3.0864197530864197</v>
      </c>
      <c r="J9" s="25" t="s">
        <v>50</v>
      </c>
      <c r="K9" s="418"/>
      <c r="L9" s="418"/>
      <c r="M9" s="11"/>
      <c r="N9" s="418">
        <v>800</v>
      </c>
      <c r="O9" s="419">
        <v>0</v>
      </c>
      <c r="P9" s="418"/>
      <c r="Q9" s="423"/>
    </row>
    <row r="10" spans="1:35" x14ac:dyDescent="0.2">
      <c r="A10" s="157"/>
      <c r="B10" s="43"/>
      <c r="C10" s="41"/>
      <c r="D10" s="41"/>
      <c r="E10" s="41">
        <v>7</v>
      </c>
      <c r="F10" s="41"/>
      <c r="G10" s="41">
        <v>116</v>
      </c>
      <c r="H10" s="41">
        <v>100</v>
      </c>
      <c r="I10" s="44">
        <f t="shared" si="0"/>
        <v>0.86206896551724133</v>
      </c>
      <c r="J10" s="97" t="s">
        <v>89</v>
      </c>
      <c r="K10" s="41"/>
      <c r="L10" s="41"/>
      <c r="M10" s="43"/>
      <c r="N10" s="41" t="s">
        <v>113</v>
      </c>
      <c r="O10" s="41"/>
      <c r="P10" s="41">
        <v>800</v>
      </c>
      <c r="Q10" s="49">
        <v>0</v>
      </c>
    </row>
    <row r="11" spans="1:35" x14ac:dyDescent="0.2">
      <c r="A11" s="157"/>
      <c r="B11" s="43"/>
      <c r="C11" s="41"/>
      <c r="D11" s="41"/>
      <c r="E11" s="41">
        <v>8</v>
      </c>
      <c r="F11" s="41"/>
      <c r="G11" s="41">
        <v>120</v>
      </c>
      <c r="H11" s="41">
        <v>100</v>
      </c>
      <c r="I11" s="44">
        <f t="shared" si="0"/>
        <v>0.83333333333333337</v>
      </c>
      <c r="J11" s="97" t="s">
        <v>89</v>
      </c>
      <c r="K11" s="41"/>
      <c r="L11" s="41"/>
      <c r="M11" s="43"/>
      <c r="N11" s="41" t="s">
        <v>113</v>
      </c>
      <c r="O11" s="41"/>
      <c r="P11" s="41">
        <v>800</v>
      </c>
      <c r="Q11" s="49">
        <v>0</v>
      </c>
    </row>
    <row r="12" spans="1:35" x14ac:dyDescent="0.2">
      <c r="A12" s="157"/>
      <c r="B12" s="43"/>
      <c r="C12" s="41"/>
      <c r="D12" s="41"/>
      <c r="E12" s="41">
        <v>9</v>
      </c>
      <c r="F12" s="41"/>
      <c r="G12" s="41">
        <v>126</v>
      </c>
      <c r="H12" s="41">
        <v>100</v>
      </c>
      <c r="I12" s="44">
        <f t="shared" si="0"/>
        <v>0.79365079365079361</v>
      </c>
      <c r="J12" s="97" t="s">
        <v>89</v>
      </c>
      <c r="K12" s="41"/>
      <c r="L12" s="41"/>
      <c r="M12" s="43"/>
      <c r="N12" s="41" t="s">
        <v>113</v>
      </c>
      <c r="O12" s="41"/>
      <c r="P12" s="41">
        <v>800</v>
      </c>
      <c r="Q12" s="49">
        <v>0</v>
      </c>
    </row>
    <row r="13" spans="1:35" x14ac:dyDescent="0.2">
      <c r="A13" s="157"/>
      <c r="B13" s="43"/>
      <c r="C13" s="41"/>
      <c r="D13" s="41"/>
      <c r="E13" s="41">
        <v>10</v>
      </c>
      <c r="F13" s="41"/>
      <c r="G13" s="41">
        <v>138</v>
      </c>
      <c r="H13" s="41">
        <v>100</v>
      </c>
      <c r="I13" s="44">
        <f t="shared" si="0"/>
        <v>0.72463768115942029</v>
      </c>
      <c r="J13" s="97" t="s">
        <v>89</v>
      </c>
      <c r="K13" s="41"/>
      <c r="L13" s="41"/>
      <c r="M13" s="43"/>
      <c r="N13" s="41" t="s">
        <v>113</v>
      </c>
      <c r="O13" s="41"/>
      <c r="P13" s="41">
        <v>800</v>
      </c>
      <c r="Q13" s="49">
        <v>0</v>
      </c>
    </row>
    <row r="14" spans="1:35" x14ac:dyDescent="0.2">
      <c r="A14" s="157"/>
      <c r="B14" s="43"/>
      <c r="C14" s="41"/>
      <c r="D14" s="41"/>
      <c r="E14" s="41">
        <v>11</v>
      </c>
      <c r="F14" s="41"/>
      <c r="G14" s="41">
        <v>156</v>
      </c>
      <c r="H14" s="41">
        <v>100</v>
      </c>
      <c r="I14" s="44">
        <f t="shared" si="0"/>
        <v>0.64102564102564108</v>
      </c>
      <c r="J14" s="97" t="s">
        <v>89</v>
      </c>
      <c r="K14" s="41"/>
      <c r="L14" s="41"/>
      <c r="M14" s="43"/>
      <c r="N14" s="41" t="s">
        <v>113</v>
      </c>
      <c r="O14" s="41"/>
      <c r="P14" s="41">
        <v>1200</v>
      </c>
      <c r="Q14" s="49">
        <v>0</v>
      </c>
    </row>
    <row r="15" spans="1:35" x14ac:dyDescent="0.2">
      <c r="A15" s="157"/>
      <c r="B15" s="43"/>
      <c r="C15" s="41"/>
      <c r="D15" s="41"/>
      <c r="E15" s="41">
        <v>12</v>
      </c>
      <c r="F15" s="41"/>
      <c r="G15" s="41">
        <v>163</v>
      </c>
      <c r="H15" s="41">
        <v>100</v>
      </c>
      <c r="I15" s="44">
        <f t="shared" si="0"/>
        <v>0.61349693251533743</v>
      </c>
      <c r="J15" s="97" t="s">
        <v>89</v>
      </c>
      <c r="K15" s="41"/>
      <c r="L15" s="41"/>
      <c r="M15" s="43"/>
      <c r="N15" s="41" t="s">
        <v>113</v>
      </c>
      <c r="O15" s="41"/>
      <c r="P15" s="41">
        <v>1200</v>
      </c>
      <c r="Q15" s="49">
        <v>0</v>
      </c>
    </row>
    <row r="16" spans="1:35" ht="17" thickBot="1" x14ac:dyDescent="0.25">
      <c r="A16" s="158"/>
      <c r="B16" s="47"/>
      <c r="C16" s="45"/>
      <c r="D16" s="45"/>
      <c r="E16" s="45"/>
      <c r="F16" s="45"/>
      <c r="G16" s="45"/>
      <c r="H16" s="45"/>
      <c r="I16" s="46"/>
      <c r="J16" s="46"/>
      <c r="K16" s="45"/>
      <c r="L16" s="45"/>
      <c r="M16" s="47"/>
      <c r="N16" s="45"/>
      <c r="O16" s="45"/>
      <c r="P16" s="45"/>
      <c r="Q16" s="96"/>
    </row>
    <row r="17" spans="1:17" ht="17" thickBot="1" x14ac:dyDescent="0.25"/>
    <row r="18" spans="1:17" x14ac:dyDescent="0.2">
      <c r="A18" s="107">
        <v>43858</v>
      </c>
      <c r="B18" s="9" t="s">
        <v>114</v>
      </c>
      <c r="C18" s="417" t="s">
        <v>15</v>
      </c>
      <c r="D18" s="417">
        <v>1</v>
      </c>
      <c r="E18" s="417">
        <v>1</v>
      </c>
      <c r="F18" s="417"/>
      <c r="G18" s="417">
        <v>4.0999999999999996</v>
      </c>
      <c r="H18" s="417">
        <v>140</v>
      </c>
      <c r="I18" s="18">
        <f t="shared" ref="I18:I24" si="1">H18/G18</f>
        <v>34.146341463414636</v>
      </c>
      <c r="J18" s="17" t="s">
        <v>49</v>
      </c>
      <c r="K18" s="417">
        <v>3.7</v>
      </c>
      <c r="L18" s="417">
        <v>3</v>
      </c>
      <c r="M18" s="9" t="s">
        <v>112</v>
      </c>
      <c r="N18" s="417">
        <v>1200</v>
      </c>
      <c r="O18" s="417">
        <v>1000</v>
      </c>
      <c r="P18" s="417"/>
      <c r="Q18" s="10"/>
    </row>
    <row r="19" spans="1:17" x14ac:dyDescent="0.2">
      <c r="A19" s="421"/>
      <c r="B19" s="11"/>
      <c r="C19" s="418"/>
      <c r="D19" s="418"/>
      <c r="E19" s="418">
        <v>2</v>
      </c>
      <c r="F19" s="418"/>
      <c r="G19" s="418">
        <v>5.7</v>
      </c>
      <c r="H19" s="418">
        <v>140</v>
      </c>
      <c r="I19" s="20">
        <f t="shared" si="1"/>
        <v>24.561403508771928</v>
      </c>
      <c r="J19" s="19" t="s">
        <v>49</v>
      </c>
      <c r="K19" s="418"/>
      <c r="L19" s="418"/>
      <c r="M19" s="11"/>
      <c r="N19" s="418">
        <v>1200</v>
      </c>
      <c r="O19" s="418">
        <v>1000</v>
      </c>
      <c r="P19" s="418"/>
      <c r="Q19" s="423"/>
    </row>
    <row r="20" spans="1:17" x14ac:dyDescent="0.2">
      <c r="A20" s="421"/>
      <c r="B20" s="11"/>
      <c r="C20" s="418"/>
      <c r="D20" s="418"/>
      <c r="E20" s="418">
        <v>3</v>
      </c>
      <c r="F20" s="418"/>
      <c r="G20" s="418">
        <v>7.3</v>
      </c>
      <c r="H20" s="418">
        <v>140</v>
      </c>
      <c r="I20" s="20">
        <f t="shared" si="1"/>
        <v>19.178082191780824</v>
      </c>
      <c r="J20" s="19" t="s">
        <v>49</v>
      </c>
      <c r="K20" s="418"/>
      <c r="L20" s="418"/>
      <c r="M20" s="11"/>
      <c r="N20" s="418">
        <v>1200</v>
      </c>
      <c r="O20" s="418">
        <v>1000</v>
      </c>
      <c r="P20" s="418"/>
      <c r="Q20" s="423"/>
    </row>
    <row r="21" spans="1:17" x14ac:dyDescent="0.2">
      <c r="A21" s="421"/>
      <c r="B21" s="11"/>
      <c r="C21" s="418"/>
      <c r="D21" s="418"/>
      <c r="E21" s="418">
        <v>4</v>
      </c>
      <c r="F21" s="418"/>
      <c r="G21" s="418">
        <v>7.5</v>
      </c>
      <c r="H21" s="418">
        <v>140</v>
      </c>
      <c r="I21" s="20">
        <f t="shared" si="1"/>
        <v>18.666666666666668</v>
      </c>
      <c r="J21" s="19" t="s">
        <v>49</v>
      </c>
      <c r="K21" s="418"/>
      <c r="L21" s="418"/>
      <c r="M21" s="11"/>
      <c r="N21" s="418">
        <v>1200</v>
      </c>
      <c r="O21" s="418">
        <v>1000</v>
      </c>
      <c r="P21" s="418"/>
      <c r="Q21" s="423"/>
    </row>
    <row r="22" spans="1:17" x14ac:dyDescent="0.2">
      <c r="A22" s="421"/>
      <c r="B22" s="11"/>
      <c r="C22" s="418"/>
      <c r="D22" s="418"/>
      <c r="E22" s="418">
        <v>5</v>
      </c>
      <c r="F22" s="418"/>
      <c r="G22" s="418">
        <v>91</v>
      </c>
      <c r="H22" s="418">
        <v>140</v>
      </c>
      <c r="I22" s="20">
        <f t="shared" si="1"/>
        <v>1.5384615384615385</v>
      </c>
      <c r="J22" s="97" t="s">
        <v>89</v>
      </c>
      <c r="K22" s="418"/>
      <c r="L22" s="418"/>
      <c r="M22" s="418"/>
      <c r="N22" s="418">
        <v>600</v>
      </c>
      <c r="O22" s="418" t="s">
        <v>51</v>
      </c>
      <c r="P22" s="418"/>
      <c r="Q22" s="423"/>
    </row>
    <row r="23" spans="1:17" x14ac:dyDescent="0.2">
      <c r="A23" s="421"/>
      <c r="B23" s="11"/>
      <c r="C23" s="418"/>
      <c r="D23" s="418"/>
      <c r="E23" s="418">
        <v>6</v>
      </c>
      <c r="F23" s="418"/>
      <c r="G23" s="418">
        <v>97</v>
      </c>
      <c r="H23" s="418">
        <v>140</v>
      </c>
      <c r="I23" s="20">
        <f t="shared" si="1"/>
        <v>1.4432989690721649</v>
      </c>
      <c r="J23" s="97" t="s">
        <v>89</v>
      </c>
      <c r="K23" s="418"/>
      <c r="L23" s="418"/>
      <c r="M23" s="418"/>
      <c r="N23" s="418">
        <v>800</v>
      </c>
      <c r="O23" s="418">
        <v>1000</v>
      </c>
      <c r="P23" s="418"/>
      <c r="Q23" s="423"/>
    </row>
    <row r="24" spans="1:17" x14ac:dyDescent="0.2">
      <c r="A24" s="421"/>
      <c r="B24" s="11"/>
      <c r="C24" s="418"/>
      <c r="D24" s="418"/>
      <c r="E24" s="418">
        <v>7</v>
      </c>
      <c r="F24" s="418"/>
      <c r="G24" s="418">
        <v>102</v>
      </c>
      <c r="H24" s="418">
        <v>140</v>
      </c>
      <c r="I24" s="20">
        <f t="shared" si="1"/>
        <v>1.3725490196078431</v>
      </c>
      <c r="J24" s="97" t="s">
        <v>89</v>
      </c>
      <c r="K24" s="418"/>
      <c r="L24" s="418"/>
      <c r="M24" s="418"/>
      <c r="N24" s="418">
        <v>400</v>
      </c>
      <c r="O24" s="418" t="s">
        <v>51</v>
      </c>
      <c r="P24" s="418"/>
      <c r="Q24" s="423"/>
    </row>
    <row r="25" spans="1:17" x14ac:dyDescent="0.2">
      <c r="A25" s="101"/>
      <c r="B25" s="11"/>
      <c r="C25" s="418"/>
      <c r="D25" s="418"/>
      <c r="E25" s="418">
        <v>8</v>
      </c>
      <c r="F25" s="418"/>
      <c r="G25" s="418">
        <v>168</v>
      </c>
      <c r="H25" s="418">
        <v>140</v>
      </c>
      <c r="I25" s="20">
        <f>H25/G25</f>
        <v>0.83333333333333337</v>
      </c>
      <c r="J25" s="97" t="s">
        <v>89</v>
      </c>
      <c r="K25" s="418"/>
      <c r="L25" s="418"/>
      <c r="M25" s="418"/>
      <c r="N25" s="418" t="s">
        <v>113</v>
      </c>
      <c r="O25" s="418" t="s">
        <v>51</v>
      </c>
      <c r="P25" s="418"/>
      <c r="Q25" s="423"/>
    </row>
    <row r="26" spans="1:17" x14ac:dyDescent="0.2">
      <c r="A26" s="421"/>
      <c r="B26" s="11"/>
      <c r="C26" s="418"/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23"/>
    </row>
    <row r="27" spans="1:17" x14ac:dyDescent="0.2">
      <c r="A27" s="157"/>
      <c r="B27" s="43" t="s">
        <v>115</v>
      </c>
      <c r="C27" s="41"/>
      <c r="D27" s="41">
        <v>2</v>
      </c>
      <c r="E27" s="41">
        <v>1</v>
      </c>
      <c r="F27" s="41"/>
      <c r="G27" s="41">
        <v>3.6</v>
      </c>
      <c r="H27" s="41">
        <v>140</v>
      </c>
      <c r="I27" s="44">
        <f t="shared" ref="I27:I32" si="2">H27/G27</f>
        <v>38.888888888888886</v>
      </c>
      <c r="J27" s="42" t="s">
        <v>49</v>
      </c>
      <c r="K27" s="41"/>
      <c r="L27" s="41"/>
      <c r="M27" s="41"/>
      <c r="N27" s="41">
        <v>1000</v>
      </c>
      <c r="O27" s="41">
        <v>800</v>
      </c>
      <c r="P27" s="41">
        <v>1000</v>
      </c>
      <c r="Q27" s="49">
        <v>400</v>
      </c>
    </row>
    <row r="28" spans="1:17" x14ac:dyDescent="0.2">
      <c r="A28" s="157"/>
      <c r="B28" s="43"/>
      <c r="C28" s="41"/>
      <c r="D28" s="41"/>
      <c r="E28" s="41">
        <v>2</v>
      </c>
      <c r="F28" s="41"/>
      <c r="G28" s="41">
        <v>6.9</v>
      </c>
      <c r="H28" s="41">
        <v>140</v>
      </c>
      <c r="I28" s="44">
        <f t="shared" si="2"/>
        <v>20.289855072463766</v>
      </c>
      <c r="J28" s="42" t="s">
        <v>49</v>
      </c>
      <c r="K28" s="41"/>
      <c r="L28" s="41"/>
      <c r="M28" s="41"/>
      <c r="N28" s="41">
        <v>800</v>
      </c>
      <c r="O28" s="41">
        <v>600</v>
      </c>
      <c r="P28" s="41">
        <v>1000</v>
      </c>
      <c r="Q28" s="49">
        <v>200</v>
      </c>
    </row>
    <row r="29" spans="1:17" x14ac:dyDescent="0.2">
      <c r="A29" s="157"/>
      <c r="B29" s="43"/>
      <c r="C29" s="41"/>
      <c r="D29" s="41"/>
      <c r="E29" s="41">
        <v>3</v>
      </c>
      <c r="F29" s="41"/>
      <c r="G29" s="41">
        <v>9.9</v>
      </c>
      <c r="H29" s="41">
        <v>140</v>
      </c>
      <c r="I29" s="44">
        <f t="shared" si="2"/>
        <v>14.14141414141414</v>
      </c>
      <c r="J29" s="42" t="s">
        <v>49</v>
      </c>
      <c r="K29" s="41"/>
      <c r="L29" s="41"/>
      <c r="M29" s="41"/>
      <c r="N29" s="41">
        <v>800</v>
      </c>
      <c r="O29" s="41">
        <v>600</v>
      </c>
      <c r="P29" s="41">
        <v>1000</v>
      </c>
      <c r="Q29" s="49" t="s">
        <v>43</v>
      </c>
    </row>
    <row r="30" spans="1:17" x14ac:dyDescent="0.2">
      <c r="A30" s="157"/>
      <c r="B30" s="43"/>
      <c r="C30" s="41"/>
      <c r="D30" s="41"/>
      <c r="E30" s="41">
        <v>4</v>
      </c>
      <c r="F30" s="41"/>
      <c r="G30" s="41">
        <v>12.1</v>
      </c>
      <c r="H30" s="41">
        <v>140</v>
      </c>
      <c r="I30" s="44">
        <f t="shared" si="2"/>
        <v>11.570247933884298</v>
      </c>
      <c r="J30" s="42" t="s">
        <v>49</v>
      </c>
      <c r="K30" s="41"/>
      <c r="L30" s="41"/>
      <c r="M30" s="43"/>
      <c r="N30" s="41">
        <v>800</v>
      </c>
      <c r="O30" s="41">
        <v>600</v>
      </c>
      <c r="P30" s="41">
        <v>1000</v>
      </c>
      <c r="Q30" s="49">
        <v>0</v>
      </c>
    </row>
    <row r="31" spans="1:17" x14ac:dyDescent="0.2">
      <c r="A31" s="157"/>
      <c r="B31" s="43"/>
      <c r="C31" s="41"/>
      <c r="D31" s="41"/>
      <c r="E31" s="41">
        <v>5</v>
      </c>
      <c r="F31" s="41"/>
      <c r="G31" s="41">
        <v>67</v>
      </c>
      <c r="H31" s="41">
        <v>140</v>
      </c>
      <c r="I31" s="44">
        <f t="shared" si="2"/>
        <v>2.08955223880597</v>
      </c>
      <c r="J31" s="25" t="s">
        <v>50</v>
      </c>
      <c r="K31" s="41"/>
      <c r="L31" s="41"/>
      <c r="M31" s="43"/>
      <c r="N31" s="41" t="s">
        <v>113</v>
      </c>
      <c r="O31" s="41"/>
      <c r="P31" s="41" t="s">
        <v>113</v>
      </c>
      <c r="Q31" s="49"/>
    </row>
    <row r="32" spans="1:17" ht="17" thickBot="1" x14ac:dyDescent="0.25">
      <c r="A32" s="158"/>
      <c r="B32" s="47"/>
      <c r="C32" s="45"/>
      <c r="D32" s="45"/>
      <c r="E32" s="45">
        <v>6</v>
      </c>
      <c r="F32" s="45"/>
      <c r="G32" s="45">
        <v>158</v>
      </c>
      <c r="H32" s="45">
        <v>140</v>
      </c>
      <c r="I32" s="48">
        <f t="shared" si="2"/>
        <v>0.88607594936708856</v>
      </c>
      <c r="J32" s="191" t="s">
        <v>89</v>
      </c>
      <c r="K32" s="45"/>
      <c r="L32" s="45"/>
      <c r="M32" s="47"/>
      <c r="N32" s="45" t="s">
        <v>113</v>
      </c>
      <c r="O32" s="45"/>
      <c r="P32" s="45" t="s">
        <v>113</v>
      </c>
      <c r="Q32" s="96"/>
    </row>
    <row r="33" spans="1:17" ht="17" thickBot="1" x14ac:dyDescent="0.25"/>
    <row r="34" spans="1:17" x14ac:dyDescent="0.2">
      <c r="A34" s="118">
        <v>43859</v>
      </c>
      <c r="B34" s="39" t="s">
        <v>116</v>
      </c>
      <c r="C34" s="37" t="s">
        <v>15</v>
      </c>
      <c r="D34" s="37">
        <v>1</v>
      </c>
      <c r="E34" s="37">
        <v>1</v>
      </c>
      <c r="F34" s="37" t="s">
        <v>38</v>
      </c>
      <c r="G34" s="37">
        <v>8</v>
      </c>
      <c r="H34" s="37">
        <v>145</v>
      </c>
      <c r="I34" s="40">
        <f t="shared" ref="I34:I40" si="3">H34/G34</f>
        <v>18.125</v>
      </c>
      <c r="J34" s="38" t="s">
        <v>49</v>
      </c>
      <c r="K34" s="37">
        <v>3.2</v>
      </c>
      <c r="L34" s="37">
        <v>3</v>
      </c>
      <c r="M34" s="39" t="s">
        <v>112</v>
      </c>
      <c r="N34" s="37" t="s">
        <v>113</v>
      </c>
      <c r="O34" s="37"/>
      <c r="P34" s="37" t="s">
        <v>113</v>
      </c>
      <c r="Q34" s="91"/>
    </row>
    <row r="35" spans="1:17" x14ac:dyDescent="0.2">
      <c r="A35" s="157"/>
      <c r="B35" s="43"/>
      <c r="C35" s="41"/>
      <c r="D35" s="41"/>
      <c r="E35" s="41">
        <v>2</v>
      </c>
      <c r="F35" s="41"/>
      <c r="G35" s="41">
        <v>10.7</v>
      </c>
      <c r="H35" s="41">
        <v>145</v>
      </c>
      <c r="I35" s="44">
        <f t="shared" si="3"/>
        <v>13.55140186915888</v>
      </c>
      <c r="J35" s="42" t="s">
        <v>49</v>
      </c>
      <c r="K35" s="41"/>
      <c r="L35" s="41"/>
      <c r="M35" s="43"/>
      <c r="N35" s="41" t="s">
        <v>113</v>
      </c>
      <c r="O35" s="41" t="s">
        <v>51</v>
      </c>
      <c r="P35" s="41" t="s">
        <v>126</v>
      </c>
      <c r="Q35" s="49"/>
    </row>
    <row r="36" spans="1:17" x14ac:dyDescent="0.2">
      <c r="A36" s="159"/>
      <c r="B36" s="43"/>
      <c r="C36" s="41"/>
      <c r="D36" s="41"/>
      <c r="E36" s="41">
        <v>3</v>
      </c>
      <c r="F36" s="41"/>
      <c r="G36" s="41">
        <v>36.799999999999997</v>
      </c>
      <c r="H36" s="41">
        <v>145</v>
      </c>
      <c r="I36" s="44">
        <f t="shared" si="3"/>
        <v>3.9402173913043481</v>
      </c>
      <c r="J36" s="25" t="s">
        <v>50</v>
      </c>
      <c r="K36" s="41"/>
      <c r="L36" s="41"/>
      <c r="M36" s="43"/>
      <c r="N36" s="41" t="s">
        <v>113</v>
      </c>
      <c r="O36" s="41"/>
      <c r="P36" s="41" t="s">
        <v>113</v>
      </c>
      <c r="Q36" s="49"/>
    </row>
    <row r="37" spans="1:17" x14ac:dyDescent="0.2">
      <c r="A37" s="157"/>
      <c r="B37" s="43"/>
      <c r="C37" s="41"/>
      <c r="D37" s="41"/>
      <c r="E37" s="41">
        <v>4</v>
      </c>
      <c r="F37" s="41"/>
      <c r="G37" s="41">
        <v>67.3</v>
      </c>
      <c r="H37" s="41">
        <v>145</v>
      </c>
      <c r="I37" s="44">
        <f t="shared" si="3"/>
        <v>2.1545319465081723</v>
      </c>
      <c r="J37" s="25" t="s">
        <v>50</v>
      </c>
      <c r="K37" s="41"/>
      <c r="L37" s="41"/>
      <c r="M37" s="43"/>
      <c r="N37" s="41" t="s">
        <v>113</v>
      </c>
      <c r="O37" s="41"/>
      <c r="P37" s="41">
        <v>1200</v>
      </c>
      <c r="Q37" s="49">
        <v>1000</v>
      </c>
    </row>
    <row r="38" spans="1:17" x14ac:dyDescent="0.2">
      <c r="A38" s="157"/>
      <c r="B38" s="43"/>
      <c r="C38" s="41"/>
      <c r="D38" s="41"/>
      <c r="E38" s="41">
        <v>5</v>
      </c>
      <c r="F38" s="41"/>
      <c r="G38" s="41">
        <v>187</v>
      </c>
      <c r="H38" s="41">
        <v>145</v>
      </c>
      <c r="I38" s="44">
        <f t="shared" si="3"/>
        <v>0.77540106951871657</v>
      </c>
      <c r="J38" s="97" t="s">
        <v>89</v>
      </c>
      <c r="K38" s="41"/>
      <c r="L38" s="41"/>
      <c r="M38" s="43"/>
      <c r="N38" s="41" t="s">
        <v>113</v>
      </c>
      <c r="O38" s="41"/>
      <c r="P38" s="41" t="s">
        <v>113</v>
      </c>
      <c r="Q38" s="49"/>
    </row>
    <row r="39" spans="1:17" x14ac:dyDescent="0.2">
      <c r="A39" s="157"/>
      <c r="B39" s="43"/>
      <c r="C39" s="41"/>
      <c r="D39" s="41"/>
      <c r="E39" s="41">
        <v>6</v>
      </c>
      <c r="F39" s="41"/>
      <c r="G39" s="41">
        <v>196</v>
      </c>
      <c r="H39" s="41">
        <v>145</v>
      </c>
      <c r="I39" s="44">
        <f t="shared" si="3"/>
        <v>0.73979591836734693</v>
      </c>
      <c r="J39" s="97" t="s">
        <v>89</v>
      </c>
      <c r="K39" s="41"/>
      <c r="L39" s="41"/>
      <c r="M39" s="43"/>
      <c r="N39" s="41" t="s">
        <v>113</v>
      </c>
      <c r="O39" s="41"/>
      <c r="P39" s="41" t="s">
        <v>113</v>
      </c>
      <c r="Q39" s="49"/>
    </row>
    <row r="40" spans="1:17" x14ac:dyDescent="0.2">
      <c r="A40" s="157"/>
      <c r="B40" s="43"/>
      <c r="C40" s="41"/>
      <c r="D40" s="41"/>
      <c r="E40" s="41">
        <v>7</v>
      </c>
      <c r="F40" s="41"/>
      <c r="G40" s="41">
        <v>238</v>
      </c>
      <c r="H40" s="41">
        <v>145</v>
      </c>
      <c r="I40" s="44">
        <f t="shared" si="3"/>
        <v>0.60924369747899154</v>
      </c>
      <c r="J40" s="97" t="s">
        <v>89</v>
      </c>
      <c r="K40" s="41"/>
      <c r="L40" s="41"/>
      <c r="M40" s="43"/>
      <c r="N40" s="41" t="s">
        <v>113</v>
      </c>
      <c r="O40" s="41"/>
      <c r="P40" s="41" t="s">
        <v>113</v>
      </c>
      <c r="Q40" s="49"/>
    </row>
    <row r="41" spans="1:17" x14ac:dyDescent="0.2">
      <c r="A41" s="421"/>
      <c r="B41" s="11"/>
      <c r="C41" s="418"/>
      <c r="D41" s="418"/>
      <c r="E41" s="418"/>
      <c r="F41" s="418"/>
      <c r="G41" s="418"/>
      <c r="H41" s="418"/>
      <c r="I41" s="19"/>
      <c r="J41" s="19"/>
      <c r="K41" s="418"/>
      <c r="L41" s="418"/>
      <c r="M41" s="11"/>
      <c r="N41" s="418"/>
      <c r="O41" s="418"/>
      <c r="P41" s="418"/>
      <c r="Q41" s="423"/>
    </row>
    <row r="42" spans="1:17" x14ac:dyDescent="0.2">
      <c r="A42" s="421"/>
      <c r="B42" s="11" t="s">
        <v>117</v>
      </c>
      <c r="C42" s="418"/>
      <c r="D42" s="418">
        <v>2</v>
      </c>
      <c r="E42" s="418">
        <v>1</v>
      </c>
      <c r="F42" s="418"/>
      <c r="G42" s="418">
        <v>6.5</v>
      </c>
      <c r="H42" s="418">
        <v>145</v>
      </c>
      <c r="I42" s="20">
        <f t="shared" ref="I42:I46" si="4">H42/G42</f>
        <v>22.307692307692307</v>
      </c>
      <c r="J42" s="19" t="s">
        <v>49</v>
      </c>
      <c r="K42" s="418"/>
      <c r="L42" s="418"/>
      <c r="M42" s="11"/>
      <c r="N42" s="418">
        <v>400</v>
      </c>
      <c r="O42" s="418">
        <v>0</v>
      </c>
      <c r="P42" s="418">
        <v>800</v>
      </c>
      <c r="Q42" s="423">
        <v>600</v>
      </c>
    </row>
    <row r="43" spans="1:17" x14ac:dyDescent="0.2">
      <c r="A43" s="421"/>
      <c r="B43" s="11"/>
      <c r="C43" s="418"/>
      <c r="D43" s="418"/>
      <c r="E43" s="418">
        <v>2</v>
      </c>
      <c r="F43" s="418"/>
      <c r="G43" s="418">
        <v>7.7</v>
      </c>
      <c r="H43" s="418">
        <v>145</v>
      </c>
      <c r="I43" s="20">
        <f t="shared" si="4"/>
        <v>18.831168831168831</v>
      </c>
      <c r="J43" s="19" t="s">
        <v>49</v>
      </c>
      <c r="K43" s="418"/>
      <c r="L43" s="418"/>
      <c r="M43" s="11"/>
      <c r="N43" s="418">
        <v>600</v>
      </c>
      <c r="O43" s="418">
        <v>400</v>
      </c>
      <c r="P43" s="418" t="s">
        <v>113</v>
      </c>
      <c r="Q43" s="423"/>
    </row>
    <row r="44" spans="1:17" x14ac:dyDescent="0.2">
      <c r="A44" s="421"/>
      <c r="B44" s="11"/>
      <c r="C44" s="418"/>
      <c r="D44" s="418"/>
      <c r="E44" s="418">
        <v>3</v>
      </c>
      <c r="F44" s="418"/>
      <c r="G44" s="418">
        <v>9.9</v>
      </c>
      <c r="H44" s="418">
        <v>145</v>
      </c>
      <c r="I44" s="20">
        <f t="shared" si="4"/>
        <v>14.646464646464645</v>
      </c>
      <c r="J44" s="19" t="s">
        <v>49</v>
      </c>
      <c r="K44" s="418"/>
      <c r="L44" s="418"/>
      <c r="M44" s="11"/>
      <c r="N44" s="418">
        <v>600</v>
      </c>
      <c r="O44" s="418">
        <v>200</v>
      </c>
      <c r="P44" s="418" t="s">
        <v>113</v>
      </c>
      <c r="Q44" s="423"/>
    </row>
    <row r="45" spans="1:17" x14ac:dyDescent="0.2">
      <c r="A45" s="421"/>
      <c r="B45" s="11"/>
      <c r="C45" s="418"/>
      <c r="D45" s="418"/>
      <c r="E45" s="418">
        <v>4</v>
      </c>
      <c r="F45" s="418"/>
      <c r="G45" s="418">
        <v>261</v>
      </c>
      <c r="H45" s="418">
        <v>145</v>
      </c>
      <c r="I45" s="20">
        <f t="shared" si="4"/>
        <v>0.55555555555555558</v>
      </c>
      <c r="J45" s="97" t="s">
        <v>89</v>
      </c>
      <c r="K45" s="418"/>
      <c r="L45" s="418"/>
      <c r="M45" s="11"/>
      <c r="N45" s="418">
        <v>600</v>
      </c>
      <c r="O45" s="418">
        <v>400</v>
      </c>
      <c r="P45" s="418">
        <v>1200</v>
      </c>
      <c r="Q45" s="423">
        <v>600</v>
      </c>
    </row>
    <row r="46" spans="1:17" x14ac:dyDescent="0.2">
      <c r="A46" s="421"/>
      <c r="B46" s="11"/>
      <c r="C46" s="418"/>
      <c r="D46" s="418"/>
      <c r="E46" s="418">
        <v>5</v>
      </c>
      <c r="F46" s="418"/>
      <c r="G46" s="418">
        <v>310</v>
      </c>
      <c r="H46" s="418">
        <v>145</v>
      </c>
      <c r="I46" s="20">
        <f t="shared" si="4"/>
        <v>0.46774193548387094</v>
      </c>
      <c r="J46" s="97" t="s">
        <v>89</v>
      </c>
      <c r="K46" s="418"/>
      <c r="L46" s="418"/>
      <c r="M46" s="11"/>
      <c r="N46" s="418" t="s">
        <v>113</v>
      </c>
      <c r="O46" s="418"/>
      <c r="P46" s="418" t="s">
        <v>113</v>
      </c>
      <c r="Q46" s="423"/>
    </row>
    <row r="47" spans="1:17" ht="17" thickBot="1" x14ac:dyDescent="0.25">
      <c r="A47" s="424"/>
      <c r="B47" s="13"/>
      <c r="C47" s="14"/>
      <c r="D47" s="14"/>
      <c r="E47" s="14"/>
      <c r="F47" s="14"/>
      <c r="G47" s="14"/>
      <c r="H47" s="14"/>
      <c r="I47" s="21"/>
      <c r="J47" s="21"/>
      <c r="K47" s="14"/>
      <c r="L47" s="14"/>
      <c r="M47" s="13"/>
      <c r="N47" s="14"/>
      <c r="O47" s="14"/>
      <c r="P47" s="14"/>
      <c r="Q47" s="26"/>
    </row>
    <row r="48" spans="1:17" ht="17" thickBot="1" x14ac:dyDescent="0.25">
      <c r="A48" s="122"/>
    </row>
    <row r="49" spans="1:17" x14ac:dyDescent="0.2">
      <c r="A49" s="118">
        <v>43864</v>
      </c>
      <c r="B49" s="39" t="s">
        <v>118</v>
      </c>
      <c r="C49" s="37" t="s">
        <v>15</v>
      </c>
      <c r="D49" s="37" t="s">
        <v>94</v>
      </c>
      <c r="E49" s="37">
        <v>1</v>
      </c>
      <c r="F49" s="37" t="s">
        <v>119</v>
      </c>
      <c r="G49" s="37">
        <v>5.4</v>
      </c>
      <c r="H49" s="37">
        <v>165</v>
      </c>
      <c r="I49" s="40">
        <f t="shared" ref="I49" si="5">H49/G49</f>
        <v>30.555555555555554</v>
      </c>
      <c r="J49" s="38" t="s">
        <v>49</v>
      </c>
      <c r="K49" s="37">
        <v>4.5</v>
      </c>
      <c r="L49" s="37">
        <v>3.2</v>
      </c>
      <c r="M49" s="39" t="s">
        <v>112</v>
      </c>
      <c r="N49" s="40" t="s">
        <v>120</v>
      </c>
      <c r="O49" s="40" t="s">
        <v>120</v>
      </c>
      <c r="P49" s="37" t="s">
        <v>121</v>
      </c>
      <c r="Q49" s="91" t="s">
        <v>122</v>
      </c>
    </row>
    <row r="50" spans="1:17" x14ac:dyDescent="0.2">
      <c r="A50" s="157"/>
      <c r="B50" s="43"/>
      <c r="C50" s="41"/>
      <c r="D50" s="41"/>
      <c r="E50" s="41">
        <v>2</v>
      </c>
      <c r="F50" s="41"/>
      <c r="G50" s="41"/>
      <c r="H50" s="41"/>
      <c r="I50" s="42"/>
      <c r="J50" s="42" t="s">
        <v>49</v>
      </c>
      <c r="K50" s="41"/>
      <c r="L50" s="41"/>
      <c r="M50" s="43"/>
      <c r="N50" s="44" t="s">
        <v>120</v>
      </c>
      <c r="O50" s="44" t="s">
        <v>123</v>
      </c>
      <c r="P50" s="41" t="s">
        <v>121</v>
      </c>
      <c r="Q50" s="49" t="s">
        <v>122</v>
      </c>
    </row>
    <row r="51" spans="1:17" x14ac:dyDescent="0.2">
      <c r="A51" s="157"/>
      <c r="B51" s="43"/>
      <c r="C51" s="41"/>
      <c r="D51" s="41"/>
      <c r="E51" s="41">
        <v>3</v>
      </c>
      <c r="F51" s="41"/>
      <c r="G51" s="41"/>
      <c r="H51" s="41"/>
      <c r="I51" s="42"/>
      <c r="J51" s="42" t="s">
        <v>49</v>
      </c>
      <c r="K51" s="41"/>
      <c r="L51" s="41"/>
      <c r="M51" s="43"/>
      <c r="N51" s="44" t="s">
        <v>120</v>
      </c>
      <c r="O51" s="44" t="s">
        <v>123</v>
      </c>
      <c r="P51" s="41" t="s">
        <v>121</v>
      </c>
      <c r="Q51" s="49" t="s">
        <v>122</v>
      </c>
    </row>
    <row r="52" spans="1:17" x14ac:dyDescent="0.2">
      <c r="A52" s="157"/>
      <c r="B52" s="43"/>
      <c r="C52" s="41"/>
      <c r="D52" s="41"/>
      <c r="E52" s="41">
        <v>4</v>
      </c>
      <c r="F52" s="41"/>
      <c r="G52" s="41"/>
      <c r="H52" s="41"/>
      <c r="I52" s="42"/>
      <c r="J52" s="42" t="s">
        <v>49</v>
      </c>
      <c r="K52" s="41"/>
      <c r="L52" s="41"/>
      <c r="M52" s="43"/>
      <c r="N52" s="44" t="s">
        <v>120</v>
      </c>
      <c r="O52" s="44" t="s">
        <v>123</v>
      </c>
      <c r="P52" s="41" t="s">
        <v>121</v>
      </c>
      <c r="Q52" s="49" t="s">
        <v>122</v>
      </c>
    </row>
    <row r="53" spans="1:17" x14ac:dyDescent="0.2">
      <c r="A53" s="157"/>
      <c r="B53" s="43"/>
      <c r="C53" s="41"/>
      <c r="D53" s="41"/>
      <c r="E53" s="41">
        <v>5</v>
      </c>
      <c r="F53" s="41"/>
      <c r="G53" s="41"/>
      <c r="H53" s="41"/>
      <c r="I53" s="42"/>
      <c r="J53" s="42" t="s">
        <v>49</v>
      </c>
      <c r="K53" s="41"/>
      <c r="L53" s="41"/>
      <c r="M53" s="43"/>
      <c r="N53" s="44" t="s">
        <v>120</v>
      </c>
      <c r="O53" s="44" t="s">
        <v>123</v>
      </c>
      <c r="P53" s="41" t="s">
        <v>121</v>
      </c>
      <c r="Q53" s="49" t="s">
        <v>122</v>
      </c>
    </row>
    <row r="54" spans="1:17" x14ac:dyDescent="0.2">
      <c r="A54" s="157"/>
      <c r="B54" s="43"/>
      <c r="C54" s="41"/>
      <c r="D54" s="41"/>
      <c r="E54" s="41">
        <v>6</v>
      </c>
      <c r="F54" s="41"/>
      <c r="G54" s="41"/>
      <c r="H54" s="41"/>
      <c r="I54" s="42"/>
      <c r="J54" s="42" t="s">
        <v>49</v>
      </c>
      <c r="K54" s="41"/>
      <c r="L54" s="41"/>
      <c r="M54" s="43"/>
      <c r="N54" s="44" t="s">
        <v>120</v>
      </c>
      <c r="O54" s="44" t="s">
        <v>123</v>
      </c>
      <c r="P54" s="41" t="s">
        <v>121</v>
      </c>
      <c r="Q54" s="49" t="s">
        <v>122</v>
      </c>
    </row>
    <row r="55" spans="1:17" x14ac:dyDescent="0.2">
      <c r="A55" s="157"/>
      <c r="B55" s="43"/>
      <c r="C55" s="41"/>
      <c r="D55" s="41"/>
      <c r="E55" s="41">
        <v>7</v>
      </c>
      <c r="F55" s="41"/>
      <c r="G55" s="41">
        <v>11.9</v>
      </c>
      <c r="H55" s="41">
        <v>165</v>
      </c>
      <c r="I55" s="44">
        <f t="shared" ref="I55:I57" si="6">H55/G55</f>
        <v>13.865546218487394</v>
      </c>
      <c r="J55" s="42" t="s">
        <v>49</v>
      </c>
      <c r="K55" s="41"/>
      <c r="L55" s="41"/>
      <c r="M55" s="43"/>
      <c r="N55" s="44" t="s">
        <v>120</v>
      </c>
      <c r="O55" s="44" t="s">
        <v>123</v>
      </c>
      <c r="P55" s="41" t="s">
        <v>121</v>
      </c>
      <c r="Q55" s="49" t="s">
        <v>122</v>
      </c>
    </row>
    <row r="56" spans="1:17" x14ac:dyDescent="0.2">
      <c r="A56" s="157"/>
      <c r="B56" s="43"/>
      <c r="C56" s="41"/>
      <c r="D56" s="41"/>
      <c r="E56" s="41">
        <v>8</v>
      </c>
      <c r="F56" s="41"/>
      <c r="G56" s="41">
        <v>176</v>
      </c>
      <c r="H56" s="41">
        <v>165</v>
      </c>
      <c r="I56" s="44">
        <f t="shared" si="6"/>
        <v>0.9375</v>
      </c>
      <c r="J56" s="97" t="s">
        <v>89</v>
      </c>
      <c r="K56" s="41"/>
      <c r="L56" s="41"/>
      <c r="M56" s="43"/>
      <c r="N56" s="44" t="s">
        <v>113</v>
      </c>
      <c r="O56" s="44"/>
      <c r="P56" s="44" t="s">
        <v>113</v>
      </c>
      <c r="Q56" s="49"/>
    </row>
    <row r="57" spans="1:17" x14ac:dyDescent="0.2">
      <c r="A57" s="157"/>
      <c r="B57" s="43"/>
      <c r="C57" s="41"/>
      <c r="D57" s="41"/>
      <c r="E57" s="41">
        <v>9</v>
      </c>
      <c r="F57" s="41"/>
      <c r="G57" s="41">
        <v>227</v>
      </c>
      <c r="H57" s="41">
        <v>165</v>
      </c>
      <c r="I57" s="44">
        <f t="shared" si="6"/>
        <v>0.72687224669603523</v>
      </c>
      <c r="J57" s="97" t="s">
        <v>89</v>
      </c>
      <c r="K57" s="41"/>
      <c r="L57" s="41"/>
      <c r="M57" s="43"/>
      <c r="N57" s="44" t="s">
        <v>113</v>
      </c>
      <c r="O57" s="44"/>
      <c r="P57" s="44" t="s">
        <v>113</v>
      </c>
      <c r="Q57" s="49"/>
    </row>
    <row r="58" spans="1:17" x14ac:dyDescent="0.2">
      <c r="A58" s="421"/>
      <c r="B58" s="11"/>
      <c r="C58" s="418"/>
      <c r="D58" s="418"/>
      <c r="E58" s="418"/>
      <c r="F58" s="418"/>
      <c r="G58" s="418"/>
      <c r="H58" s="418"/>
      <c r="I58" s="19"/>
      <c r="J58" s="19"/>
      <c r="K58" s="418"/>
      <c r="L58" s="418"/>
      <c r="M58" s="11"/>
      <c r="N58" s="20"/>
      <c r="O58" s="20"/>
      <c r="P58" s="418"/>
      <c r="Q58" s="423"/>
    </row>
    <row r="59" spans="1:17" x14ac:dyDescent="0.2">
      <c r="A59" s="421"/>
      <c r="B59" s="11"/>
      <c r="C59" s="418"/>
      <c r="D59" s="418" t="s">
        <v>95</v>
      </c>
      <c r="E59" s="418">
        <v>1</v>
      </c>
      <c r="F59" s="418" t="s">
        <v>38</v>
      </c>
      <c r="G59" s="418">
        <v>6.3</v>
      </c>
      <c r="H59" s="418">
        <v>180</v>
      </c>
      <c r="I59" s="20">
        <f t="shared" ref="I59" si="7">H59/G59</f>
        <v>28.571428571428573</v>
      </c>
      <c r="J59" s="19" t="s">
        <v>49</v>
      </c>
      <c r="K59" s="418"/>
      <c r="L59" s="418"/>
      <c r="M59" s="11"/>
      <c r="N59" s="20" t="s">
        <v>120</v>
      </c>
      <c r="O59" s="418" t="s">
        <v>124</v>
      </c>
      <c r="P59" s="20" t="s">
        <v>120</v>
      </c>
      <c r="Q59" s="423" t="s">
        <v>124</v>
      </c>
    </row>
    <row r="60" spans="1:17" x14ac:dyDescent="0.2">
      <c r="A60" s="421"/>
      <c r="B60" s="11"/>
      <c r="C60" s="418"/>
      <c r="D60" s="418"/>
      <c r="E60" s="418">
        <v>2</v>
      </c>
      <c r="F60" s="418"/>
      <c r="G60" s="418"/>
      <c r="H60" s="418"/>
      <c r="I60" s="19"/>
      <c r="J60" s="19" t="s">
        <v>49</v>
      </c>
      <c r="K60" s="418"/>
      <c r="L60" s="418"/>
      <c r="M60" s="11"/>
      <c r="N60" s="20" t="s">
        <v>120</v>
      </c>
      <c r="O60" s="418" t="s">
        <v>124</v>
      </c>
      <c r="P60" s="20" t="s">
        <v>120</v>
      </c>
      <c r="Q60" s="423" t="s">
        <v>124</v>
      </c>
    </row>
    <row r="61" spans="1:17" x14ac:dyDescent="0.2">
      <c r="A61" s="421"/>
      <c r="B61" s="11"/>
      <c r="C61" s="418"/>
      <c r="D61" s="418"/>
      <c r="E61" s="418">
        <v>3</v>
      </c>
      <c r="F61" s="418"/>
      <c r="G61" s="418"/>
      <c r="H61" s="418"/>
      <c r="I61" s="19"/>
      <c r="J61" s="19" t="s">
        <v>49</v>
      </c>
      <c r="K61" s="418"/>
      <c r="L61" s="418"/>
      <c r="M61" s="11"/>
      <c r="N61" s="20" t="s">
        <v>120</v>
      </c>
      <c r="O61" s="418" t="s">
        <v>124</v>
      </c>
      <c r="P61" s="20" t="s">
        <v>120</v>
      </c>
      <c r="Q61" s="423" t="s">
        <v>124</v>
      </c>
    </row>
    <row r="62" spans="1:17" x14ac:dyDescent="0.2">
      <c r="A62" s="421"/>
      <c r="B62" s="11"/>
      <c r="C62" s="418"/>
      <c r="D62" s="418"/>
      <c r="E62" s="418">
        <v>4</v>
      </c>
      <c r="F62" s="418"/>
      <c r="G62" s="418"/>
      <c r="H62" s="418"/>
      <c r="I62" s="19"/>
      <c r="J62" s="19" t="s">
        <v>49</v>
      </c>
      <c r="K62" s="418"/>
      <c r="L62" s="418"/>
      <c r="M62" s="11"/>
      <c r="N62" s="20" t="s">
        <v>120</v>
      </c>
      <c r="O62" s="418" t="s">
        <v>124</v>
      </c>
      <c r="P62" s="20" t="s">
        <v>120</v>
      </c>
      <c r="Q62" s="423" t="s">
        <v>124</v>
      </c>
    </row>
    <row r="63" spans="1:17" x14ac:dyDescent="0.2">
      <c r="A63" s="421"/>
      <c r="B63" s="11"/>
      <c r="C63" s="418"/>
      <c r="D63" s="418"/>
      <c r="E63" s="418">
        <v>5</v>
      </c>
      <c r="F63" s="418"/>
      <c r="G63" s="418"/>
      <c r="H63" s="418"/>
      <c r="I63" s="19"/>
      <c r="J63" s="19" t="s">
        <v>49</v>
      </c>
      <c r="K63" s="418"/>
      <c r="L63" s="418"/>
      <c r="M63" s="11"/>
      <c r="N63" s="20" t="s">
        <v>120</v>
      </c>
      <c r="O63" s="418" t="s">
        <v>124</v>
      </c>
      <c r="P63" s="20" t="s">
        <v>120</v>
      </c>
      <c r="Q63" s="423" t="s">
        <v>124</v>
      </c>
    </row>
    <row r="64" spans="1:17" x14ac:dyDescent="0.2">
      <c r="A64" s="421"/>
      <c r="B64" s="11"/>
      <c r="C64" s="418"/>
      <c r="D64" s="418"/>
      <c r="E64" s="418">
        <v>6</v>
      </c>
      <c r="F64" s="418"/>
      <c r="G64" s="418"/>
      <c r="H64" s="418"/>
      <c r="I64" s="19"/>
      <c r="J64" s="19" t="s">
        <v>49</v>
      </c>
      <c r="K64" s="418"/>
      <c r="L64" s="418"/>
      <c r="M64" s="11"/>
      <c r="N64" s="20" t="s">
        <v>120</v>
      </c>
      <c r="O64" s="418" t="s">
        <v>124</v>
      </c>
      <c r="P64" s="20" t="s">
        <v>120</v>
      </c>
      <c r="Q64" s="423" t="s">
        <v>124</v>
      </c>
    </row>
    <row r="65" spans="1:17" x14ac:dyDescent="0.2">
      <c r="A65" s="421"/>
      <c r="B65" s="11"/>
      <c r="C65" s="418"/>
      <c r="D65" s="418"/>
      <c r="E65" s="418">
        <v>7</v>
      </c>
      <c r="F65" s="418"/>
      <c r="G65" s="418">
        <v>12.7</v>
      </c>
      <c r="H65" s="418">
        <v>180</v>
      </c>
      <c r="I65" s="20">
        <f t="shared" ref="I65:I67" si="8">H65/G65</f>
        <v>14.173228346456694</v>
      </c>
      <c r="J65" s="19" t="s">
        <v>49</v>
      </c>
      <c r="K65" s="418"/>
      <c r="L65" s="418"/>
      <c r="M65" s="11"/>
      <c r="N65" s="20" t="s">
        <v>120</v>
      </c>
      <c r="O65" s="418" t="s">
        <v>124</v>
      </c>
      <c r="P65" s="20" t="s">
        <v>120</v>
      </c>
      <c r="Q65" s="423" t="s">
        <v>124</v>
      </c>
    </row>
    <row r="66" spans="1:17" x14ac:dyDescent="0.2">
      <c r="A66" s="421"/>
      <c r="B66" s="11"/>
      <c r="C66" s="418"/>
      <c r="D66" s="418"/>
      <c r="E66" s="418">
        <v>8</v>
      </c>
      <c r="F66" s="418"/>
      <c r="G66" s="418">
        <v>112</v>
      </c>
      <c r="H66" s="418">
        <v>180</v>
      </c>
      <c r="I66" s="20">
        <f t="shared" si="8"/>
        <v>1.6071428571428572</v>
      </c>
      <c r="J66" s="25" t="s">
        <v>50</v>
      </c>
      <c r="K66" s="418"/>
      <c r="L66" s="418"/>
      <c r="M66" s="11"/>
      <c r="N66" s="418" t="s">
        <v>125</v>
      </c>
      <c r="O66" s="418"/>
      <c r="P66" s="418" t="s">
        <v>125</v>
      </c>
      <c r="Q66" s="423"/>
    </row>
    <row r="67" spans="1:17" x14ac:dyDescent="0.2">
      <c r="A67" s="421"/>
      <c r="B67" s="11"/>
      <c r="C67" s="418"/>
      <c r="D67" s="418"/>
      <c r="E67" s="418">
        <v>9</v>
      </c>
      <c r="F67" s="418"/>
      <c r="G67" s="418">
        <v>140</v>
      </c>
      <c r="H67" s="418">
        <v>180</v>
      </c>
      <c r="I67" s="20">
        <f t="shared" si="8"/>
        <v>1.2857142857142858</v>
      </c>
      <c r="J67" s="97" t="s">
        <v>89</v>
      </c>
      <c r="K67" s="418"/>
      <c r="L67" s="418"/>
      <c r="M67" s="11"/>
      <c r="N67" s="418"/>
      <c r="O67" s="418"/>
      <c r="P67" s="418">
        <v>800</v>
      </c>
      <c r="Q67" s="423" t="s">
        <v>43</v>
      </c>
    </row>
    <row r="68" spans="1:17" x14ac:dyDescent="0.2">
      <c r="A68" s="421"/>
      <c r="B68" s="11"/>
      <c r="C68" s="418"/>
      <c r="D68" s="418"/>
      <c r="E68" s="418"/>
      <c r="F68" s="418"/>
      <c r="G68" s="418"/>
      <c r="H68" s="418"/>
      <c r="I68" s="19"/>
      <c r="J68" s="19"/>
      <c r="K68" s="418"/>
      <c r="L68" s="418"/>
      <c r="M68" s="11"/>
      <c r="N68" s="418"/>
      <c r="O68" s="418"/>
      <c r="P68" s="418"/>
      <c r="Q68" s="423"/>
    </row>
    <row r="69" spans="1:17" x14ac:dyDescent="0.2">
      <c r="A69" s="157"/>
      <c r="B69" s="43" t="s">
        <v>28</v>
      </c>
      <c r="C69" s="41"/>
      <c r="D69" s="41">
        <v>2</v>
      </c>
      <c r="E69" s="41">
        <v>1</v>
      </c>
      <c r="F69" s="41" t="s">
        <v>127</v>
      </c>
      <c r="G69" s="41">
        <v>4.4000000000000004</v>
      </c>
      <c r="H69" s="433">
        <v>160</v>
      </c>
      <c r="I69" s="44">
        <f t="shared" ref="I69" si="9">H69/G69</f>
        <v>36.36363636363636</v>
      </c>
      <c r="J69" s="42" t="s">
        <v>49</v>
      </c>
      <c r="K69" s="41"/>
      <c r="L69" s="41"/>
      <c r="M69" s="43"/>
      <c r="N69" s="44" t="s">
        <v>120</v>
      </c>
      <c r="O69" s="41">
        <v>600</v>
      </c>
      <c r="P69" s="41" t="s">
        <v>121</v>
      </c>
      <c r="Q69" s="49" t="s">
        <v>128</v>
      </c>
    </row>
    <row r="70" spans="1:17" x14ac:dyDescent="0.2">
      <c r="A70" s="157"/>
      <c r="B70" s="43"/>
      <c r="C70" s="41"/>
      <c r="D70" s="41"/>
      <c r="E70" s="41">
        <v>2</v>
      </c>
      <c r="F70" s="41"/>
      <c r="G70" s="41"/>
      <c r="H70" s="41"/>
      <c r="I70" s="44"/>
      <c r="J70" s="42" t="s">
        <v>49</v>
      </c>
      <c r="K70" s="41"/>
      <c r="L70" s="41"/>
      <c r="M70" s="43"/>
      <c r="N70" s="44" t="s">
        <v>120</v>
      </c>
      <c r="O70" s="41">
        <v>600</v>
      </c>
      <c r="P70" s="41" t="s">
        <v>121</v>
      </c>
      <c r="Q70" s="49" t="s">
        <v>128</v>
      </c>
    </row>
    <row r="71" spans="1:17" x14ac:dyDescent="0.2">
      <c r="A71" s="157"/>
      <c r="B71" s="43"/>
      <c r="C71" s="41"/>
      <c r="D71" s="41"/>
      <c r="E71" s="41">
        <v>3</v>
      </c>
      <c r="F71" s="41"/>
      <c r="G71" s="41"/>
      <c r="H71" s="41"/>
      <c r="I71" s="44"/>
      <c r="J71" s="42" t="s">
        <v>49</v>
      </c>
      <c r="K71" s="41"/>
      <c r="L71" s="41"/>
      <c r="M71" s="43"/>
      <c r="N71" s="44" t="s">
        <v>120</v>
      </c>
      <c r="O71" s="41">
        <v>600</v>
      </c>
      <c r="P71" s="41" t="s">
        <v>121</v>
      </c>
      <c r="Q71" s="49" t="s">
        <v>128</v>
      </c>
    </row>
    <row r="72" spans="1:17" x14ac:dyDescent="0.2">
      <c r="A72" s="157"/>
      <c r="B72" s="43"/>
      <c r="C72" s="41"/>
      <c r="D72" s="41"/>
      <c r="E72" s="41">
        <v>4</v>
      </c>
      <c r="F72" s="41"/>
      <c r="G72" s="41"/>
      <c r="H72" s="41"/>
      <c r="I72" s="44"/>
      <c r="J72" s="42" t="s">
        <v>49</v>
      </c>
      <c r="K72" s="41"/>
      <c r="L72" s="41"/>
      <c r="M72" s="43"/>
      <c r="N72" s="44" t="s">
        <v>120</v>
      </c>
      <c r="O72" s="41">
        <v>600</v>
      </c>
      <c r="P72" s="41" t="s">
        <v>121</v>
      </c>
      <c r="Q72" s="49" t="s">
        <v>128</v>
      </c>
    </row>
    <row r="73" spans="1:17" x14ac:dyDescent="0.2">
      <c r="A73" s="157"/>
      <c r="B73" s="43"/>
      <c r="C73" s="41"/>
      <c r="D73" s="41"/>
      <c r="E73" s="41">
        <v>5</v>
      </c>
      <c r="F73" s="41"/>
      <c r="G73" s="41"/>
      <c r="H73" s="41"/>
      <c r="I73" s="44"/>
      <c r="J73" s="42" t="s">
        <v>49</v>
      </c>
      <c r="K73" s="41"/>
      <c r="L73" s="41"/>
      <c r="M73" s="43"/>
      <c r="N73" s="44" t="s">
        <v>120</v>
      </c>
      <c r="O73" s="41">
        <v>600</v>
      </c>
      <c r="P73" s="41" t="s">
        <v>121</v>
      </c>
      <c r="Q73" s="49" t="s">
        <v>128</v>
      </c>
    </row>
    <row r="74" spans="1:17" x14ac:dyDescent="0.2">
      <c r="A74" s="157"/>
      <c r="B74" s="43"/>
      <c r="C74" s="41"/>
      <c r="D74" s="41"/>
      <c r="E74" s="41">
        <v>6</v>
      </c>
      <c r="F74" s="41"/>
      <c r="G74" s="41"/>
      <c r="H74" s="41"/>
      <c r="I74" s="44"/>
      <c r="J74" s="42" t="s">
        <v>49</v>
      </c>
      <c r="K74" s="41"/>
      <c r="L74" s="41"/>
      <c r="M74" s="43"/>
      <c r="N74" s="44" t="s">
        <v>120</v>
      </c>
      <c r="O74" s="41">
        <v>600</v>
      </c>
      <c r="P74" s="41" t="s">
        <v>121</v>
      </c>
      <c r="Q74" s="49" t="s">
        <v>128</v>
      </c>
    </row>
    <row r="75" spans="1:17" x14ac:dyDescent="0.2">
      <c r="A75" s="157"/>
      <c r="B75" s="43"/>
      <c r="C75" s="41"/>
      <c r="D75" s="41"/>
      <c r="E75" s="41">
        <v>7</v>
      </c>
      <c r="F75" s="41"/>
      <c r="G75" s="41">
        <v>10.199999999999999</v>
      </c>
      <c r="H75" s="433">
        <v>160</v>
      </c>
      <c r="I75" s="44">
        <f t="shared" ref="I75:I79" si="10">H75/G75</f>
        <v>15.686274509803923</v>
      </c>
      <c r="J75" s="42" t="s">
        <v>49</v>
      </c>
      <c r="K75" s="41"/>
      <c r="L75" s="41"/>
      <c r="M75" s="43"/>
      <c r="N75" s="44" t="s">
        <v>120</v>
      </c>
      <c r="O75" s="41">
        <v>600</v>
      </c>
      <c r="P75" s="41" t="s">
        <v>121</v>
      </c>
      <c r="Q75" s="49" t="s">
        <v>128</v>
      </c>
    </row>
    <row r="76" spans="1:17" x14ac:dyDescent="0.2">
      <c r="A76" s="157"/>
      <c r="B76" s="43"/>
      <c r="C76" s="41"/>
      <c r="D76" s="41"/>
      <c r="E76" s="41">
        <v>8</v>
      </c>
      <c r="F76" s="41"/>
      <c r="G76" s="41">
        <v>33.9</v>
      </c>
      <c r="H76" s="433">
        <v>160</v>
      </c>
      <c r="I76" s="44">
        <f t="shared" si="10"/>
        <v>4.71976401179941</v>
      </c>
      <c r="J76" s="25" t="s">
        <v>50</v>
      </c>
      <c r="K76" s="41"/>
      <c r="L76" s="41"/>
      <c r="M76" s="43"/>
      <c r="N76" s="41">
        <v>600</v>
      </c>
      <c r="O76" s="41">
        <v>600</v>
      </c>
      <c r="P76" s="41">
        <v>600</v>
      </c>
      <c r="Q76" s="49">
        <v>0</v>
      </c>
    </row>
    <row r="77" spans="1:17" x14ac:dyDescent="0.2">
      <c r="A77" s="157"/>
      <c r="B77" s="43"/>
      <c r="C77" s="41"/>
      <c r="D77" s="41"/>
      <c r="E77" s="41">
        <v>9</v>
      </c>
      <c r="F77" s="41"/>
      <c r="G77" s="41">
        <v>35</v>
      </c>
      <c r="H77" s="433">
        <v>160</v>
      </c>
      <c r="I77" s="44">
        <f t="shared" si="10"/>
        <v>4.5714285714285712</v>
      </c>
      <c r="J77" s="25" t="s">
        <v>50</v>
      </c>
      <c r="K77" s="41"/>
      <c r="L77" s="41"/>
      <c r="M77" s="43"/>
      <c r="N77" s="41">
        <v>600</v>
      </c>
      <c r="O77" s="41">
        <v>600</v>
      </c>
      <c r="P77" s="41">
        <v>600</v>
      </c>
      <c r="Q77" s="49">
        <v>0</v>
      </c>
    </row>
    <row r="78" spans="1:17" x14ac:dyDescent="0.2">
      <c r="A78" s="157"/>
      <c r="B78" s="43"/>
      <c r="C78" s="41"/>
      <c r="D78" s="41"/>
      <c r="E78" s="41">
        <v>10</v>
      </c>
      <c r="F78" s="41"/>
      <c r="G78" s="41">
        <v>105</v>
      </c>
      <c r="H78" s="433">
        <v>160</v>
      </c>
      <c r="I78" s="44">
        <f t="shared" si="10"/>
        <v>1.5238095238095237</v>
      </c>
      <c r="J78" s="97" t="s">
        <v>89</v>
      </c>
      <c r="K78" s="41"/>
      <c r="L78" s="41"/>
      <c r="M78" s="43"/>
      <c r="N78" s="41" t="s">
        <v>113</v>
      </c>
      <c r="O78" s="41"/>
      <c r="P78" s="41">
        <v>800</v>
      </c>
      <c r="Q78" s="49">
        <v>200</v>
      </c>
    </row>
    <row r="79" spans="1:17" x14ac:dyDescent="0.2">
      <c r="A79" s="157"/>
      <c r="B79" s="43"/>
      <c r="C79" s="41"/>
      <c r="D79" s="41"/>
      <c r="E79" s="41">
        <v>11</v>
      </c>
      <c r="F79" s="41"/>
      <c r="G79" s="41">
        <v>324</v>
      </c>
      <c r="H79" s="433">
        <v>160</v>
      </c>
      <c r="I79" s="44">
        <f t="shared" si="10"/>
        <v>0.49382716049382713</v>
      </c>
      <c r="J79" s="97" t="s">
        <v>89</v>
      </c>
      <c r="K79" s="41"/>
      <c r="L79" s="41"/>
      <c r="M79" s="43"/>
      <c r="N79" s="41" t="s">
        <v>113</v>
      </c>
      <c r="O79" s="41"/>
      <c r="P79" s="41" t="s">
        <v>113</v>
      </c>
      <c r="Q79" s="49"/>
    </row>
    <row r="80" spans="1:17" x14ac:dyDescent="0.2">
      <c r="A80" s="421"/>
      <c r="B80" s="11"/>
      <c r="C80" s="418"/>
      <c r="D80" s="418"/>
      <c r="E80" s="418"/>
      <c r="F80" s="418"/>
      <c r="G80" s="418"/>
      <c r="H80" s="418"/>
      <c r="I80" s="19"/>
      <c r="J80" s="19"/>
      <c r="K80" s="418"/>
      <c r="L80" s="418"/>
      <c r="M80" s="11"/>
      <c r="N80" s="418"/>
      <c r="O80" s="418"/>
      <c r="P80" s="418"/>
      <c r="Q80" s="423"/>
    </row>
    <row r="81" spans="1:17" x14ac:dyDescent="0.2">
      <c r="A81" s="421"/>
      <c r="B81" s="11" t="s">
        <v>129</v>
      </c>
      <c r="C81" s="418"/>
      <c r="D81" s="418">
        <v>3</v>
      </c>
      <c r="E81" s="418">
        <v>1</v>
      </c>
      <c r="F81" s="418" t="s">
        <v>135</v>
      </c>
      <c r="G81" s="418">
        <v>2.2999999999999998</v>
      </c>
      <c r="H81" s="24">
        <v>100</v>
      </c>
      <c r="I81" s="20">
        <f t="shared" ref="I81:I84" si="11">H81/G81</f>
        <v>43.478260869565219</v>
      </c>
      <c r="J81" s="19" t="s">
        <v>49</v>
      </c>
      <c r="K81" s="418">
        <v>0.7</v>
      </c>
      <c r="L81" s="418">
        <v>1</v>
      </c>
      <c r="M81" s="11" t="s">
        <v>112</v>
      </c>
      <c r="N81" s="418">
        <v>800</v>
      </c>
      <c r="O81" s="418" t="s">
        <v>43</v>
      </c>
      <c r="P81" s="418">
        <v>600</v>
      </c>
      <c r="Q81" s="423">
        <v>0</v>
      </c>
    </row>
    <row r="82" spans="1:17" x14ac:dyDescent="0.2">
      <c r="A82" s="157"/>
      <c r="B82" s="43"/>
      <c r="C82" s="41"/>
      <c r="D82" s="41"/>
      <c r="E82" s="41">
        <v>2</v>
      </c>
      <c r="F82" s="41"/>
      <c r="G82" s="41">
        <v>4.4000000000000004</v>
      </c>
      <c r="H82" s="433">
        <v>100</v>
      </c>
      <c r="I82" s="44">
        <f t="shared" si="11"/>
        <v>22.727272727272727</v>
      </c>
      <c r="J82" s="42" t="s">
        <v>49</v>
      </c>
      <c r="K82" s="41"/>
      <c r="L82" s="41"/>
      <c r="M82" s="43"/>
      <c r="N82" s="41">
        <v>800</v>
      </c>
      <c r="O82" s="41">
        <v>200</v>
      </c>
      <c r="P82" s="41">
        <v>800</v>
      </c>
      <c r="Q82" s="49">
        <v>200</v>
      </c>
    </row>
    <row r="83" spans="1:17" x14ac:dyDescent="0.2">
      <c r="A83" s="157"/>
      <c r="B83" s="43"/>
      <c r="C83" s="41"/>
      <c r="D83" s="41"/>
      <c r="E83" s="41">
        <v>3</v>
      </c>
      <c r="F83" s="41"/>
      <c r="G83" s="41">
        <v>5.8</v>
      </c>
      <c r="H83" s="433">
        <v>100</v>
      </c>
      <c r="I83" s="44">
        <f t="shared" si="11"/>
        <v>17.241379310344829</v>
      </c>
      <c r="J83" s="42" t="s">
        <v>49</v>
      </c>
      <c r="K83" s="41"/>
      <c r="L83" s="41"/>
      <c r="M83" s="43"/>
      <c r="N83" s="41">
        <v>800</v>
      </c>
      <c r="O83" s="41">
        <v>400</v>
      </c>
      <c r="P83" s="41">
        <v>800</v>
      </c>
      <c r="Q83" s="49">
        <v>1000</v>
      </c>
    </row>
    <row r="84" spans="1:17" x14ac:dyDescent="0.2">
      <c r="A84" s="421"/>
      <c r="B84" s="11"/>
      <c r="C84" s="418"/>
      <c r="D84" s="418"/>
      <c r="E84" s="418">
        <v>4</v>
      </c>
      <c r="F84" s="418"/>
      <c r="G84" s="418">
        <v>7.1</v>
      </c>
      <c r="H84" s="24">
        <v>100</v>
      </c>
      <c r="I84" s="20">
        <f t="shared" si="11"/>
        <v>14.084507042253522</v>
      </c>
      <c r="J84" s="19" t="s">
        <v>49</v>
      </c>
      <c r="K84" s="418"/>
      <c r="L84" s="418"/>
      <c r="M84" s="11"/>
      <c r="N84" s="418">
        <v>800</v>
      </c>
      <c r="O84" s="418" t="s">
        <v>43</v>
      </c>
      <c r="P84" s="418" t="s">
        <v>99</v>
      </c>
      <c r="Q84" s="423"/>
    </row>
    <row r="85" spans="1:17" x14ac:dyDescent="0.2">
      <c r="A85" s="421"/>
      <c r="B85" s="11"/>
      <c r="C85" s="418"/>
      <c r="D85" s="418"/>
      <c r="E85" s="418">
        <v>5</v>
      </c>
      <c r="F85" s="418"/>
      <c r="G85" s="418">
        <v>17.3</v>
      </c>
      <c r="H85" s="24">
        <v>100</v>
      </c>
      <c r="I85" s="20">
        <f>H85/G85</f>
        <v>5.7803468208092479</v>
      </c>
      <c r="J85" s="25" t="s">
        <v>50</v>
      </c>
      <c r="K85" s="418"/>
      <c r="L85" s="418"/>
      <c r="M85" s="11"/>
      <c r="N85" s="418">
        <v>600</v>
      </c>
      <c r="O85" s="418" t="s">
        <v>43</v>
      </c>
      <c r="P85" s="418">
        <v>600</v>
      </c>
      <c r="Q85" s="423">
        <v>0</v>
      </c>
    </row>
    <row r="86" spans="1:17" x14ac:dyDescent="0.2">
      <c r="A86" s="159"/>
      <c r="B86" s="43"/>
      <c r="C86" s="41"/>
      <c r="D86" s="41"/>
      <c r="E86" s="41">
        <v>6</v>
      </c>
      <c r="F86" s="41"/>
      <c r="G86" s="41">
        <v>97</v>
      </c>
      <c r="H86" s="433">
        <v>100</v>
      </c>
      <c r="I86" s="44">
        <f>H86/G86</f>
        <v>1.0309278350515463</v>
      </c>
      <c r="J86" s="97" t="s">
        <v>89</v>
      </c>
      <c r="K86" s="41"/>
      <c r="L86" s="41"/>
      <c r="M86" s="43"/>
      <c r="N86" s="41">
        <v>1200</v>
      </c>
      <c r="O86" s="41">
        <v>1000</v>
      </c>
      <c r="P86" s="41" t="s">
        <v>113</v>
      </c>
      <c r="Q86" s="49"/>
    </row>
    <row r="87" spans="1:17" x14ac:dyDescent="0.2">
      <c r="A87" s="157"/>
      <c r="B87" s="43"/>
      <c r="C87" s="41"/>
      <c r="D87" s="41"/>
      <c r="E87" s="41">
        <v>7</v>
      </c>
      <c r="F87" s="41"/>
      <c r="G87" s="41">
        <v>101</v>
      </c>
      <c r="H87" s="433">
        <v>100</v>
      </c>
      <c r="I87" s="44">
        <f>H87/G87</f>
        <v>0.99009900990099009</v>
      </c>
      <c r="J87" s="97" t="s">
        <v>89</v>
      </c>
      <c r="K87" s="41"/>
      <c r="L87" s="41"/>
      <c r="M87" s="43"/>
      <c r="N87" s="41" t="s">
        <v>113</v>
      </c>
      <c r="O87" s="41"/>
      <c r="P87" s="41" t="s">
        <v>113</v>
      </c>
      <c r="Q87" s="49"/>
    </row>
    <row r="88" spans="1:17" x14ac:dyDescent="0.2">
      <c r="A88" s="157"/>
      <c r="B88" s="43"/>
      <c r="C88" s="41"/>
      <c r="D88" s="41"/>
      <c r="E88" s="41">
        <v>8</v>
      </c>
      <c r="F88" s="41"/>
      <c r="G88" s="41">
        <v>127</v>
      </c>
      <c r="H88" s="433">
        <v>100</v>
      </c>
      <c r="I88" s="44">
        <f>H88/G88</f>
        <v>0.78740157480314965</v>
      </c>
      <c r="J88" s="97" t="s">
        <v>89</v>
      </c>
      <c r="K88" s="41"/>
      <c r="L88" s="41"/>
      <c r="M88" s="43"/>
      <c r="N88" s="41">
        <v>1200</v>
      </c>
      <c r="O88" s="41">
        <v>1000</v>
      </c>
      <c r="P88" s="41" t="s">
        <v>113</v>
      </c>
      <c r="Q88" s="49"/>
    </row>
    <row r="89" spans="1:17" x14ac:dyDescent="0.2">
      <c r="A89" s="157"/>
      <c r="B89" s="43"/>
      <c r="C89" s="41"/>
      <c r="D89" s="41"/>
      <c r="E89" s="41">
        <v>9</v>
      </c>
      <c r="F89" s="41"/>
      <c r="G89" s="41">
        <v>131</v>
      </c>
      <c r="H89" s="433">
        <v>100</v>
      </c>
      <c r="I89" s="44">
        <f>H89/G89</f>
        <v>0.76335877862595425</v>
      </c>
      <c r="J89" s="97" t="s">
        <v>89</v>
      </c>
      <c r="K89" s="41"/>
      <c r="L89" s="41"/>
      <c r="M89" s="43"/>
      <c r="N89" s="41" t="s">
        <v>113</v>
      </c>
      <c r="O89" s="41"/>
      <c r="P89" s="41" t="s">
        <v>113</v>
      </c>
      <c r="Q89" s="49"/>
    </row>
    <row r="90" spans="1:17" ht="17" thickBot="1" x14ac:dyDescent="0.25">
      <c r="A90" s="424"/>
      <c r="B90" s="13"/>
      <c r="C90" s="14"/>
      <c r="D90" s="14"/>
      <c r="E90" s="14"/>
      <c r="F90" s="14"/>
      <c r="G90" s="14"/>
      <c r="H90" s="14"/>
      <c r="I90" s="21"/>
      <c r="J90" s="21"/>
      <c r="K90" s="14"/>
      <c r="L90" s="14"/>
      <c r="M90" s="13"/>
      <c r="N90" s="14"/>
      <c r="O90" s="14"/>
      <c r="P90" s="14"/>
      <c r="Q90" s="26"/>
    </row>
    <row r="91" spans="1:17" ht="17" thickBot="1" x14ac:dyDescent="0.25"/>
    <row r="92" spans="1:17" x14ac:dyDescent="0.2">
      <c r="A92" s="118">
        <v>43866</v>
      </c>
      <c r="B92" s="39" t="s">
        <v>130</v>
      </c>
      <c r="C92" s="37"/>
      <c r="D92" s="37">
        <v>1</v>
      </c>
      <c r="E92" s="37">
        <v>1</v>
      </c>
      <c r="F92" s="37" t="s">
        <v>131</v>
      </c>
      <c r="G92" s="37">
        <v>5.38</v>
      </c>
      <c r="H92" s="37">
        <v>165</v>
      </c>
      <c r="I92" s="40">
        <f>H92/G92</f>
        <v>30.669144981412639</v>
      </c>
      <c r="J92" s="38" t="s">
        <v>49</v>
      </c>
      <c r="K92" s="37">
        <v>3</v>
      </c>
      <c r="L92" s="37">
        <v>4</v>
      </c>
      <c r="M92" s="39" t="s">
        <v>112</v>
      </c>
      <c r="N92" s="37">
        <v>1200</v>
      </c>
      <c r="O92" s="37">
        <v>600</v>
      </c>
      <c r="P92" s="37">
        <v>800</v>
      </c>
      <c r="Q92" s="91">
        <v>600</v>
      </c>
    </row>
    <row r="93" spans="1:17" x14ac:dyDescent="0.2">
      <c r="A93" s="157"/>
      <c r="B93" s="43"/>
      <c r="C93" s="41"/>
      <c r="D93" s="41"/>
      <c r="E93" s="41">
        <v>2</v>
      </c>
      <c r="F93" s="41"/>
      <c r="G93" s="41">
        <v>6.1</v>
      </c>
      <c r="H93" s="41">
        <v>165</v>
      </c>
      <c r="I93" s="44">
        <f>H93/G93</f>
        <v>27.049180327868854</v>
      </c>
      <c r="J93" s="42" t="s">
        <v>49</v>
      </c>
      <c r="K93" s="41"/>
      <c r="L93" s="41"/>
      <c r="M93" s="43"/>
      <c r="N93" s="41">
        <v>600</v>
      </c>
      <c r="O93" s="41">
        <v>400</v>
      </c>
      <c r="P93" s="41">
        <v>800</v>
      </c>
      <c r="Q93" s="49" t="s">
        <v>122</v>
      </c>
    </row>
    <row r="94" spans="1:17" x14ac:dyDescent="0.2">
      <c r="A94" s="157"/>
      <c r="B94" s="43"/>
      <c r="C94" s="41"/>
      <c r="D94" s="41"/>
      <c r="E94" s="41">
        <v>3</v>
      </c>
      <c r="F94" s="41"/>
      <c r="G94" s="41">
        <v>8.1</v>
      </c>
      <c r="H94" s="41">
        <v>165</v>
      </c>
      <c r="I94" s="44">
        <f t="shared" ref="I94:I95" si="12">H94/G94</f>
        <v>20.37037037037037</v>
      </c>
      <c r="J94" s="42" t="s">
        <v>49</v>
      </c>
      <c r="K94" s="41"/>
      <c r="L94" s="41"/>
      <c r="M94" s="43"/>
      <c r="N94" s="41">
        <v>1200</v>
      </c>
      <c r="O94" s="41">
        <v>400</v>
      </c>
      <c r="P94" s="41">
        <v>800</v>
      </c>
      <c r="Q94" s="49" t="s">
        <v>122</v>
      </c>
    </row>
    <row r="95" spans="1:17" x14ac:dyDescent="0.2">
      <c r="A95" s="157"/>
      <c r="B95" s="43"/>
      <c r="C95" s="41"/>
      <c r="D95" s="41"/>
      <c r="E95" s="41">
        <v>4</v>
      </c>
      <c r="F95" s="41"/>
      <c r="G95" s="41">
        <v>9.9</v>
      </c>
      <c r="H95" s="41">
        <v>165</v>
      </c>
      <c r="I95" s="44">
        <f t="shared" si="12"/>
        <v>16.666666666666664</v>
      </c>
      <c r="J95" s="42" t="s">
        <v>49</v>
      </c>
      <c r="K95" s="41"/>
      <c r="L95" s="41"/>
      <c r="M95" s="43"/>
      <c r="N95" s="41">
        <v>1200</v>
      </c>
      <c r="O95" s="41">
        <v>600</v>
      </c>
      <c r="P95" s="41">
        <v>800</v>
      </c>
      <c r="Q95" s="49" t="s">
        <v>122</v>
      </c>
    </row>
    <row r="96" spans="1:17" s="78" customFormat="1" x14ac:dyDescent="0.2">
      <c r="A96" s="289"/>
      <c r="B96" s="66"/>
      <c r="C96" s="419"/>
      <c r="D96" s="419"/>
      <c r="E96" s="419">
        <v>5</v>
      </c>
      <c r="F96" s="419"/>
      <c r="G96" s="418"/>
      <c r="H96" s="418"/>
      <c r="I96" s="20"/>
      <c r="J96" s="19"/>
      <c r="K96" s="419"/>
      <c r="L96" s="419"/>
      <c r="M96" s="66"/>
      <c r="N96" s="419"/>
      <c r="O96" s="419"/>
      <c r="P96" s="419"/>
      <c r="Q96" s="29"/>
    </row>
    <row r="97" spans="1:17" x14ac:dyDescent="0.2">
      <c r="A97" s="157"/>
      <c r="B97" s="43"/>
      <c r="C97" s="41"/>
      <c r="D97" s="41"/>
      <c r="E97" s="41">
        <v>6</v>
      </c>
      <c r="F97" s="41"/>
      <c r="G97" s="41">
        <v>14</v>
      </c>
      <c r="H97" s="41">
        <v>165</v>
      </c>
      <c r="I97" s="44">
        <f>H97/G97</f>
        <v>11.785714285714286</v>
      </c>
      <c r="J97" s="42" t="s">
        <v>49</v>
      </c>
      <c r="K97" s="41"/>
      <c r="L97" s="41"/>
      <c r="M97" s="43"/>
      <c r="N97" s="41">
        <v>800</v>
      </c>
      <c r="O97" s="41">
        <v>400</v>
      </c>
      <c r="P97" s="41">
        <v>1200</v>
      </c>
      <c r="Q97" s="49">
        <v>800</v>
      </c>
    </row>
    <row r="98" spans="1:17" x14ac:dyDescent="0.2">
      <c r="A98" s="421"/>
      <c r="B98" s="11"/>
      <c r="C98" s="418"/>
      <c r="D98" s="418"/>
      <c r="E98" s="418">
        <v>7</v>
      </c>
      <c r="F98" s="418"/>
      <c r="G98" s="418">
        <v>18.2</v>
      </c>
      <c r="H98" s="418">
        <v>165</v>
      </c>
      <c r="I98" s="20">
        <f>H98/G98</f>
        <v>9.0659340659340657</v>
      </c>
      <c r="J98" s="25" t="s">
        <v>50</v>
      </c>
      <c r="K98" s="418"/>
      <c r="L98" s="418"/>
      <c r="M98" s="11"/>
      <c r="N98" s="418">
        <v>800</v>
      </c>
      <c r="O98" s="418">
        <v>400</v>
      </c>
      <c r="P98" s="418">
        <v>800</v>
      </c>
      <c r="Q98" s="423" t="s">
        <v>122</v>
      </c>
    </row>
    <row r="99" spans="1:17" x14ac:dyDescent="0.2">
      <c r="A99" s="421"/>
      <c r="B99" s="11"/>
      <c r="C99" s="418"/>
      <c r="D99" s="418"/>
      <c r="E99" s="418">
        <v>8</v>
      </c>
      <c r="F99" s="418"/>
      <c r="G99" s="418">
        <v>84</v>
      </c>
      <c r="H99" s="418">
        <v>165</v>
      </c>
      <c r="I99" s="20">
        <f t="shared" ref="I99:I100" si="13">H99/G99</f>
        <v>1.9642857142857142</v>
      </c>
      <c r="J99" s="25" t="s">
        <v>50</v>
      </c>
      <c r="K99" s="418"/>
      <c r="L99" s="418"/>
      <c r="M99" s="11"/>
      <c r="N99" s="418" t="s">
        <v>113</v>
      </c>
      <c r="O99" s="418"/>
      <c r="P99" s="418" t="s">
        <v>113</v>
      </c>
      <c r="Q99" s="423"/>
    </row>
    <row r="100" spans="1:17" x14ac:dyDescent="0.2">
      <c r="A100" s="157"/>
      <c r="B100" s="43"/>
      <c r="C100" s="41"/>
      <c r="D100" s="41"/>
      <c r="E100" s="41">
        <v>9</v>
      </c>
      <c r="F100" s="41"/>
      <c r="G100" s="41">
        <v>224</v>
      </c>
      <c r="H100" s="41">
        <v>165</v>
      </c>
      <c r="I100" s="44">
        <f t="shared" si="13"/>
        <v>0.7366071428571429</v>
      </c>
      <c r="J100" s="97" t="s">
        <v>89</v>
      </c>
      <c r="K100" s="41"/>
      <c r="L100" s="41"/>
      <c r="M100" s="43"/>
      <c r="N100" s="41" t="s">
        <v>113</v>
      </c>
      <c r="O100" s="41"/>
      <c r="P100" s="41" t="s">
        <v>113</v>
      </c>
      <c r="Q100" s="49"/>
    </row>
    <row r="101" spans="1:17" x14ac:dyDescent="0.2">
      <c r="A101" s="421"/>
      <c r="B101" s="11"/>
      <c r="C101" s="418"/>
      <c r="D101" s="418"/>
      <c r="E101" s="418"/>
      <c r="F101" s="418"/>
      <c r="G101" s="418"/>
      <c r="H101" s="418"/>
      <c r="I101" s="19"/>
      <c r="J101" s="19"/>
      <c r="K101" s="418"/>
      <c r="L101" s="418"/>
      <c r="M101" s="11"/>
      <c r="N101" s="418"/>
      <c r="O101" s="418"/>
      <c r="P101" s="418"/>
      <c r="Q101" s="423"/>
    </row>
    <row r="102" spans="1:17" x14ac:dyDescent="0.2">
      <c r="A102" s="421"/>
      <c r="B102" s="11"/>
      <c r="C102" s="418"/>
      <c r="D102" s="418"/>
      <c r="E102" s="418"/>
      <c r="F102" s="418"/>
      <c r="G102" s="418"/>
      <c r="H102" s="418"/>
      <c r="I102" s="19"/>
      <c r="J102" s="19"/>
      <c r="K102" s="418"/>
      <c r="L102" s="418"/>
      <c r="M102" s="11"/>
      <c r="N102" s="418"/>
      <c r="O102" s="418"/>
      <c r="P102" s="418"/>
      <c r="Q102" s="423"/>
    </row>
    <row r="103" spans="1:17" x14ac:dyDescent="0.2">
      <c r="A103" s="421"/>
      <c r="B103" s="11" t="s">
        <v>132</v>
      </c>
      <c r="C103" s="418"/>
      <c r="D103" s="418">
        <v>2</v>
      </c>
      <c r="E103" s="418">
        <v>1</v>
      </c>
      <c r="F103" s="418" t="s">
        <v>133</v>
      </c>
      <c r="G103" s="418">
        <v>8.1</v>
      </c>
      <c r="H103" s="418">
        <v>165</v>
      </c>
      <c r="I103" s="20">
        <f t="shared" ref="I103:I105" si="14">H103/G103</f>
        <v>20.37037037037037</v>
      </c>
      <c r="J103" s="19" t="s">
        <v>49</v>
      </c>
      <c r="K103" s="418">
        <v>3.6</v>
      </c>
      <c r="L103" s="418">
        <v>4</v>
      </c>
      <c r="M103" s="11" t="s">
        <v>112</v>
      </c>
      <c r="N103" s="418" t="s">
        <v>126</v>
      </c>
      <c r="O103" s="418"/>
      <c r="P103" s="418">
        <v>800</v>
      </c>
      <c r="Q103" s="423">
        <v>0</v>
      </c>
    </row>
    <row r="104" spans="1:17" x14ac:dyDescent="0.2">
      <c r="A104" s="421"/>
      <c r="B104" s="11"/>
      <c r="C104" s="418"/>
      <c r="D104" s="418"/>
      <c r="E104" s="418">
        <v>2</v>
      </c>
      <c r="F104" s="418"/>
      <c r="G104" s="418">
        <v>11.4</v>
      </c>
      <c r="H104" s="418">
        <v>165</v>
      </c>
      <c r="I104" s="20">
        <f t="shared" si="14"/>
        <v>14.473684210526315</v>
      </c>
      <c r="J104" s="19" t="s">
        <v>49</v>
      </c>
      <c r="K104" s="418"/>
      <c r="L104" s="418"/>
      <c r="M104" s="11"/>
      <c r="N104" s="418" t="s">
        <v>126</v>
      </c>
      <c r="O104" s="418"/>
      <c r="P104" s="418">
        <v>800</v>
      </c>
      <c r="Q104" s="423">
        <v>0</v>
      </c>
    </row>
    <row r="105" spans="1:17" x14ac:dyDescent="0.2">
      <c r="A105" s="421"/>
      <c r="B105" s="11"/>
      <c r="C105" s="418"/>
      <c r="D105" s="418"/>
      <c r="E105" s="418">
        <v>3</v>
      </c>
      <c r="F105" s="418"/>
      <c r="G105" s="418">
        <v>222</v>
      </c>
      <c r="H105" s="418">
        <v>165</v>
      </c>
      <c r="I105" s="20">
        <f t="shared" si="14"/>
        <v>0.7432432432432432</v>
      </c>
      <c r="J105" s="97" t="s">
        <v>89</v>
      </c>
      <c r="K105" s="418"/>
      <c r="L105" s="418"/>
      <c r="M105" s="11"/>
      <c r="N105" s="418" t="s">
        <v>113</v>
      </c>
      <c r="O105" s="418"/>
      <c r="P105" s="418" t="s">
        <v>113</v>
      </c>
      <c r="Q105" s="423"/>
    </row>
    <row r="106" spans="1:17" ht="17" thickBot="1" x14ac:dyDescent="0.25">
      <c r="A106" s="424"/>
      <c r="B106" s="13"/>
      <c r="C106" s="14"/>
      <c r="D106" s="14"/>
      <c r="E106" s="14"/>
      <c r="F106" s="14"/>
      <c r="G106" s="14"/>
      <c r="H106" s="14"/>
      <c r="I106" s="21"/>
      <c r="J106" s="21"/>
      <c r="K106" s="14"/>
      <c r="L106" s="14"/>
      <c r="M106" s="13"/>
      <c r="N106" s="14"/>
      <c r="O106" s="14"/>
      <c r="P106" s="14"/>
      <c r="Q106" s="26"/>
    </row>
    <row r="107" spans="1:17" ht="17" thickBot="1" x14ac:dyDescent="0.25"/>
    <row r="108" spans="1:17" x14ac:dyDescent="0.2">
      <c r="A108" s="107">
        <v>43871</v>
      </c>
      <c r="B108" s="9" t="s">
        <v>134</v>
      </c>
      <c r="C108" s="417"/>
      <c r="D108" s="417">
        <v>1</v>
      </c>
      <c r="E108" s="417">
        <v>1</v>
      </c>
      <c r="F108" s="417" t="s">
        <v>135</v>
      </c>
      <c r="G108" s="417">
        <v>1.8</v>
      </c>
      <c r="H108" s="23">
        <v>112</v>
      </c>
      <c r="I108" s="18">
        <f t="shared" ref="I108:I120" si="15">H108/G108</f>
        <v>62.222222222222221</v>
      </c>
      <c r="J108" s="17" t="s">
        <v>49</v>
      </c>
      <c r="K108" s="417">
        <v>1</v>
      </c>
      <c r="L108" s="417">
        <v>1</v>
      </c>
      <c r="M108" s="9" t="s">
        <v>112</v>
      </c>
      <c r="N108" s="417" t="s">
        <v>136</v>
      </c>
      <c r="O108" s="417" t="s">
        <v>137</v>
      </c>
      <c r="P108" s="417" t="s">
        <v>136</v>
      </c>
      <c r="Q108" s="10" t="s">
        <v>137</v>
      </c>
    </row>
    <row r="109" spans="1:17" x14ac:dyDescent="0.2">
      <c r="A109" s="101"/>
      <c r="B109" s="11"/>
      <c r="C109" s="418"/>
      <c r="D109" s="418"/>
      <c r="E109" s="418">
        <v>2</v>
      </c>
      <c r="F109" s="418"/>
      <c r="G109" s="418"/>
      <c r="H109" s="24"/>
      <c r="I109" s="20"/>
      <c r="J109" s="19" t="s">
        <v>49</v>
      </c>
      <c r="K109" s="418"/>
      <c r="L109" s="418"/>
      <c r="M109" s="11"/>
      <c r="N109" s="418" t="s">
        <v>136</v>
      </c>
      <c r="O109" s="418" t="s">
        <v>137</v>
      </c>
      <c r="P109" s="418" t="s">
        <v>136</v>
      </c>
      <c r="Q109" s="423" t="s">
        <v>137</v>
      </c>
    </row>
    <row r="110" spans="1:17" x14ac:dyDescent="0.2">
      <c r="A110" s="101"/>
      <c r="B110" s="11"/>
      <c r="C110" s="418"/>
      <c r="D110" s="418"/>
      <c r="E110" s="418">
        <v>3</v>
      </c>
      <c r="F110" s="418"/>
      <c r="G110" s="418"/>
      <c r="H110" s="24"/>
      <c r="I110" s="20"/>
      <c r="J110" s="19" t="s">
        <v>49</v>
      </c>
      <c r="K110" s="418"/>
      <c r="L110" s="418"/>
      <c r="M110" s="11"/>
      <c r="N110" s="418" t="s">
        <v>136</v>
      </c>
      <c r="O110" s="418" t="s">
        <v>137</v>
      </c>
      <c r="P110" s="418" t="s">
        <v>136</v>
      </c>
      <c r="Q110" s="423" t="s">
        <v>137</v>
      </c>
    </row>
    <row r="111" spans="1:17" x14ac:dyDescent="0.2">
      <c r="A111" s="101"/>
      <c r="B111" s="11"/>
      <c r="C111" s="418"/>
      <c r="D111" s="418"/>
      <c r="E111" s="418">
        <v>4</v>
      </c>
      <c r="F111" s="418"/>
      <c r="G111" s="418"/>
      <c r="H111" s="24"/>
      <c r="I111" s="20"/>
      <c r="J111" s="19" t="s">
        <v>49</v>
      </c>
      <c r="K111" s="418"/>
      <c r="L111" s="418"/>
      <c r="M111" s="11"/>
      <c r="N111" s="418" t="s">
        <v>136</v>
      </c>
      <c r="O111" s="418" t="s">
        <v>137</v>
      </c>
      <c r="P111" s="418" t="s">
        <v>136</v>
      </c>
      <c r="Q111" s="423" t="s">
        <v>137</v>
      </c>
    </row>
    <row r="112" spans="1:17" x14ac:dyDescent="0.2">
      <c r="A112" s="421"/>
      <c r="B112" s="11"/>
      <c r="C112" s="418"/>
      <c r="D112" s="418"/>
      <c r="E112" s="418">
        <v>5</v>
      </c>
      <c r="F112" s="418"/>
      <c r="G112" s="418">
        <v>6</v>
      </c>
      <c r="H112" s="24">
        <v>112</v>
      </c>
      <c r="I112" s="20">
        <f t="shared" si="15"/>
        <v>18.666666666666668</v>
      </c>
      <c r="J112" s="19" t="s">
        <v>49</v>
      </c>
      <c r="K112" s="418"/>
      <c r="L112" s="418"/>
      <c r="M112" s="11"/>
      <c r="N112" s="418" t="s">
        <v>136</v>
      </c>
      <c r="O112" s="418" t="s">
        <v>137</v>
      </c>
      <c r="P112" s="418" t="s">
        <v>136</v>
      </c>
      <c r="Q112" s="423" t="s">
        <v>137</v>
      </c>
    </row>
    <row r="113" spans="1:17" x14ac:dyDescent="0.2">
      <c r="A113" s="421"/>
      <c r="B113" s="11"/>
      <c r="C113" s="418"/>
      <c r="D113" s="418"/>
      <c r="E113" s="418">
        <v>6</v>
      </c>
      <c r="F113" s="418"/>
      <c r="G113" s="418">
        <v>10.8</v>
      </c>
      <c r="H113" s="24">
        <v>112</v>
      </c>
      <c r="I113" s="20">
        <f t="shared" si="15"/>
        <v>10.37037037037037</v>
      </c>
      <c r="J113" s="19" t="s">
        <v>49</v>
      </c>
      <c r="K113" s="418"/>
      <c r="L113" s="418"/>
      <c r="M113" s="11"/>
      <c r="N113" s="418" t="s">
        <v>136</v>
      </c>
      <c r="O113" s="418" t="s">
        <v>137</v>
      </c>
      <c r="P113" s="418" t="s">
        <v>136</v>
      </c>
      <c r="Q113" s="423" t="s">
        <v>137</v>
      </c>
    </row>
    <row r="114" spans="1:17" x14ac:dyDescent="0.2">
      <c r="A114" s="421"/>
      <c r="B114" s="11"/>
      <c r="C114" s="418"/>
      <c r="D114" s="418"/>
      <c r="E114" s="418">
        <v>7</v>
      </c>
      <c r="F114" s="418"/>
      <c r="G114" s="418">
        <v>18</v>
      </c>
      <c r="H114" s="24">
        <v>112</v>
      </c>
      <c r="I114" s="20">
        <f t="shared" si="15"/>
        <v>6.2222222222222223</v>
      </c>
      <c r="J114" s="25" t="s">
        <v>50</v>
      </c>
      <c r="K114" s="418"/>
      <c r="L114" s="418"/>
      <c r="M114" s="11"/>
      <c r="N114" s="494" t="s">
        <v>126</v>
      </c>
      <c r="O114" s="494"/>
      <c r="P114" s="418">
        <v>600</v>
      </c>
      <c r="Q114" s="423">
        <v>200</v>
      </c>
    </row>
    <row r="115" spans="1:17" x14ac:dyDescent="0.2">
      <c r="A115" s="421"/>
      <c r="B115" s="11"/>
      <c r="C115" s="418"/>
      <c r="D115" s="418"/>
      <c r="E115" s="418">
        <v>9</v>
      </c>
      <c r="F115" s="418"/>
      <c r="G115" s="418">
        <v>28</v>
      </c>
      <c r="H115" s="24">
        <v>112</v>
      </c>
      <c r="I115" s="20">
        <f t="shared" si="15"/>
        <v>4</v>
      </c>
      <c r="J115" s="25" t="s">
        <v>50</v>
      </c>
      <c r="K115" s="418"/>
      <c r="L115" s="418"/>
      <c r="M115" s="11"/>
      <c r="N115" s="418">
        <v>400</v>
      </c>
      <c r="O115" s="418" t="s">
        <v>43</v>
      </c>
      <c r="P115" s="434" t="s">
        <v>100</v>
      </c>
      <c r="Q115" s="435" t="s">
        <v>100</v>
      </c>
    </row>
    <row r="116" spans="1:17" x14ac:dyDescent="0.2">
      <c r="A116" s="421"/>
      <c r="B116" s="11"/>
      <c r="C116" s="418"/>
      <c r="D116" s="418"/>
      <c r="E116" s="418">
        <v>8</v>
      </c>
      <c r="F116" s="418"/>
      <c r="G116" s="418">
        <v>39</v>
      </c>
      <c r="H116" s="24">
        <v>112</v>
      </c>
      <c r="I116" s="20">
        <f t="shared" si="15"/>
        <v>2.8717948717948718</v>
      </c>
      <c r="J116" s="25" t="s">
        <v>50</v>
      </c>
      <c r="K116" s="418"/>
      <c r="L116" s="418"/>
      <c r="M116" s="11"/>
      <c r="N116" s="418">
        <v>800</v>
      </c>
      <c r="O116" s="418">
        <v>200</v>
      </c>
      <c r="P116" s="418">
        <v>800</v>
      </c>
      <c r="Q116" s="423">
        <v>800</v>
      </c>
    </row>
    <row r="117" spans="1:17" x14ac:dyDescent="0.2">
      <c r="A117" s="421"/>
      <c r="B117" s="11"/>
      <c r="C117" s="418"/>
      <c r="D117" s="418"/>
      <c r="E117" s="418">
        <v>9</v>
      </c>
      <c r="F117" s="418"/>
      <c r="G117" s="418">
        <v>71</v>
      </c>
      <c r="H117" s="24">
        <v>112</v>
      </c>
      <c r="I117" s="20">
        <f t="shared" si="15"/>
        <v>1.5774647887323943</v>
      </c>
      <c r="J117" s="97" t="s">
        <v>89</v>
      </c>
      <c r="K117" s="418"/>
      <c r="L117" s="418"/>
      <c r="M117" s="11"/>
      <c r="N117" s="418">
        <v>800</v>
      </c>
      <c r="O117" s="418">
        <v>600</v>
      </c>
      <c r="P117" s="418">
        <v>800</v>
      </c>
      <c r="Q117" s="423">
        <v>800</v>
      </c>
    </row>
    <row r="118" spans="1:17" x14ac:dyDescent="0.2">
      <c r="A118" s="421"/>
      <c r="B118" s="11"/>
      <c r="C118" s="418"/>
      <c r="D118" s="418"/>
      <c r="E118" s="418">
        <v>10</v>
      </c>
      <c r="F118" s="418"/>
      <c r="G118" s="418">
        <v>90</v>
      </c>
      <c r="H118" s="24">
        <v>112</v>
      </c>
      <c r="I118" s="20">
        <f t="shared" si="15"/>
        <v>1.2444444444444445</v>
      </c>
      <c r="J118" s="97" t="s">
        <v>89</v>
      </c>
      <c r="K118" s="418"/>
      <c r="L118" s="418"/>
      <c r="M118" s="11"/>
      <c r="N118" s="418" t="s">
        <v>113</v>
      </c>
      <c r="O118" s="418"/>
      <c r="P118" s="418" t="s">
        <v>113</v>
      </c>
      <c r="Q118" s="423"/>
    </row>
    <row r="119" spans="1:17" x14ac:dyDescent="0.2">
      <c r="A119" s="421"/>
      <c r="B119" s="11"/>
      <c r="C119" s="418"/>
      <c r="D119" s="418"/>
      <c r="E119" s="418">
        <v>11</v>
      </c>
      <c r="F119" s="418"/>
      <c r="G119" s="418">
        <v>119</v>
      </c>
      <c r="H119" s="24">
        <v>112</v>
      </c>
      <c r="I119" s="20">
        <f t="shared" si="15"/>
        <v>0.94117647058823528</v>
      </c>
      <c r="J119" s="97" t="s">
        <v>89</v>
      </c>
      <c r="K119" s="418"/>
      <c r="L119" s="418"/>
      <c r="M119" s="11"/>
      <c r="N119" s="418">
        <v>800</v>
      </c>
      <c r="O119" s="418">
        <v>400</v>
      </c>
      <c r="P119" s="418">
        <v>400</v>
      </c>
      <c r="Q119" s="423">
        <v>400</v>
      </c>
    </row>
    <row r="120" spans="1:17" x14ac:dyDescent="0.2">
      <c r="A120" s="421"/>
      <c r="B120" s="11"/>
      <c r="C120" s="418"/>
      <c r="D120" s="418"/>
      <c r="E120" s="418">
        <v>12</v>
      </c>
      <c r="F120" s="418"/>
      <c r="G120" s="418">
        <v>218</v>
      </c>
      <c r="H120" s="24">
        <v>112</v>
      </c>
      <c r="I120" s="20">
        <f t="shared" si="15"/>
        <v>0.51376146788990829</v>
      </c>
      <c r="J120" s="97" t="s">
        <v>89</v>
      </c>
      <c r="K120" s="418"/>
      <c r="L120" s="418"/>
      <c r="M120" s="11"/>
      <c r="N120" s="494" t="s">
        <v>126</v>
      </c>
      <c r="O120" s="494"/>
      <c r="P120" s="418">
        <v>400</v>
      </c>
      <c r="Q120" s="423" t="s">
        <v>43</v>
      </c>
    </row>
    <row r="121" spans="1:17" x14ac:dyDescent="0.2">
      <c r="A121" s="421"/>
      <c r="B121" s="11"/>
      <c r="C121" s="418"/>
      <c r="D121" s="418"/>
      <c r="E121" s="418"/>
      <c r="F121" s="418"/>
      <c r="G121" s="418"/>
      <c r="H121" s="418"/>
      <c r="I121" s="19"/>
      <c r="J121" s="19"/>
      <c r="K121" s="418"/>
      <c r="L121" s="418"/>
      <c r="M121" s="11"/>
      <c r="N121" s="418"/>
      <c r="O121" s="418"/>
      <c r="P121" s="418"/>
      <c r="Q121" s="423"/>
    </row>
    <row r="122" spans="1:17" x14ac:dyDescent="0.2">
      <c r="A122" s="101"/>
      <c r="B122" s="11"/>
      <c r="C122" s="418"/>
      <c r="D122" s="418"/>
      <c r="E122" s="418"/>
      <c r="F122" s="418"/>
      <c r="G122" s="418"/>
      <c r="H122" s="418"/>
      <c r="I122" s="19"/>
      <c r="J122" s="19"/>
      <c r="K122" s="418"/>
      <c r="L122" s="418"/>
      <c r="M122" s="11"/>
      <c r="N122" s="418"/>
      <c r="O122" s="418"/>
      <c r="P122" s="418"/>
      <c r="Q122" s="423"/>
    </row>
    <row r="123" spans="1:17" x14ac:dyDescent="0.2">
      <c r="A123" s="421"/>
      <c r="B123" s="11"/>
      <c r="C123" s="418"/>
      <c r="D123" s="418">
        <v>3</v>
      </c>
      <c r="E123" s="418">
        <v>1</v>
      </c>
      <c r="F123" s="418" t="s">
        <v>135</v>
      </c>
      <c r="G123" s="418">
        <v>1.5</v>
      </c>
      <c r="H123" s="24">
        <v>112</v>
      </c>
      <c r="I123" s="20">
        <f t="shared" ref="I123" si="16">H123/G123</f>
        <v>74.666666666666671</v>
      </c>
      <c r="J123" s="19" t="s">
        <v>49</v>
      </c>
      <c r="K123" s="418">
        <v>1</v>
      </c>
      <c r="L123" s="418">
        <v>1</v>
      </c>
      <c r="M123" s="11" t="s">
        <v>112</v>
      </c>
      <c r="N123" s="418">
        <v>600</v>
      </c>
      <c r="O123" s="418">
        <v>200</v>
      </c>
      <c r="P123" s="418">
        <v>600</v>
      </c>
      <c r="Q123" s="423">
        <v>200</v>
      </c>
    </row>
    <row r="124" spans="1:17" x14ac:dyDescent="0.2">
      <c r="A124" s="421"/>
      <c r="B124" s="11"/>
      <c r="C124" s="418"/>
      <c r="D124" s="418"/>
      <c r="E124" s="418">
        <v>2</v>
      </c>
      <c r="F124" s="418"/>
      <c r="G124" s="418"/>
      <c r="H124" s="418"/>
      <c r="I124" s="19"/>
      <c r="J124" s="19" t="s">
        <v>49</v>
      </c>
      <c r="K124" s="418"/>
      <c r="L124" s="418"/>
      <c r="M124" s="11"/>
      <c r="N124" s="418">
        <v>600</v>
      </c>
      <c r="O124" s="418">
        <v>200</v>
      </c>
      <c r="P124" s="418">
        <v>600</v>
      </c>
      <c r="Q124" s="423">
        <v>200</v>
      </c>
    </row>
    <row r="125" spans="1:17" x14ac:dyDescent="0.2">
      <c r="A125" s="421"/>
      <c r="B125" s="11"/>
      <c r="C125" s="418"/>
      <c r="D125" s="418"/>
      <c r="E125" s="418">
        <v>3</v>
      </c>
      <c r="F125" s="418"/>
      <c r="G125" s="418"/>
      <c r="H125" s="418"/>
      <c r="I125" s="19"/>
      <c r="J125" s="19" t="s">
        <v>49</v>
      </c>
      <c r="K125" s="418"/>
      <c r="L125" s="418"/>
      <c r="M125" s="11"/>
      <c r="N125" s="418">
        <v>600</v>
      </c>
      <c r="O125" s="418">
        <v>200</v>
      </c>
      <c r="P125" s="418">
        <v>600</v>
      </c>
      <c r="Q125" s="423">
        <v>200</v>
      </c>
    </row>
    <row r="126" spans="1:17" x14ac:dyDescent="0.2">
      <c r="A126" s="421"/>
      <c r="B126" s="11"/>
      <c r="C126" s="418"/>
      <c r="D126" s="418"/>
      <c r="E126" s="418">
        <v>4</v>
      </c>
      <c r="F126" s="418"/>
      <c r="G126" s="418"/>
      <c r="H126" s="418"/>
      <c r="I126" s="19"/>
      <c r="J126" s="19" t="s">
        <v>49</v>
      </c>
      <c r="K126" s="418"/>
      <c r="L126" s="418"/>
      <c r="M126" s="11"/>
      <c r="N126" s="418">
        <v>600</v>
      </c>
      <c r="O126" s="418">
        <v>200</v>
      </c>
      <c r="P126" s="418">
        <v>600</v>
      </c>
      <c r="Q126" s="423">
        <v>200</v>
      </c>
    </row>
    <row r="127" spans="1:17" x14ac:dyDescent="0.2">
      <c r="A127" s="421"/>
      <c r="B127" s="11"/>
      <c r="C127" s="418"/>
      <c r="D127" s="418"/>
      <c r="E127" s="418">
        <v>5</v>
      </c>
      <c r="F127" s="418"/>
      <c r="G127" s="418">
        <v>5</v>
      </c>
      <c r="H127" s="24">
        <v>112</v>
      </c>
      <c r="I127" s="20">
        <f t="shared" ref="I127:I134" si="17">H127/G127</f>
        <v>22.4</v>
      </c>
      <c r="J127" s="19" t="s">
        <v>49</v>
      </c>
      <c r="K127" s="418"/>
      <c r="L127" s="418"/>
      <c r="M127" s="11"/>
      <c r="N127" s="418">
        <v>600</v>
      </c>
      <c r="O127" s="418">
        <v>200</v>
      </c>
      <c r="P127" s="418">
        <v>600</v>
      </c>
      <c r="Q127" s="423">
        <v>200</v>
      </c>
    </row>
    <row r="128" spans="1:17" x14ac:dyDescent="0.2">
      <c r="A128" s="421"/>
      <c r="B128" s="11"/>
      <c r="C128" s="418"/>
      <c r="D128" s="418"/>
      <c r="E128" s="418">
        <v>6</v>
      </c>
      <c r="F128" s="418"/>
      <c r="G128" s="418">
        <v>13.5</v>
      </c>
      <c r="H128" s="24">
        <v>112</v>
      </c>
      <c r="I128" s="20">
        <f t="shared" si="17"/>
        <v>8.2962962962962958</v>
      </c>
      <c r="J128" s="25" t="s">
        <v>50</v>
      </c>
      <c r="K128" s="418"/>
      <c r="L128" s="418"/>
      <c r="M128" s="11"/>
      <c r="N128" s="418">
        <v>600</v>
      </c>
      <c r="O128" s="418">
        <v>400</v>
      </c>
      <c r="P128" s="418">
        <v>600</v>
      </c>
      <c r="Q128" s="423">
        <v>400</v>
      </c>
    </row>
    <row r="129" spans="1:35" x14ac:dyDescent="0.2">
      <c r="A129" s="421"/>
      <c r="B129" s="11"/>
      <c r="C129" s="418"/>
      <c r="D129" s="418"/>
      <c r="E129" s="418">
        <v>7</v>
      </c>
      <c r="F129" s="418"/>
      <c r="G129" s="418">
        <v>27</v>
      </c>
      <c r="H129" s="24">
        <v>112</v>
      </c>
      <c r="I129" s="20">
        <f t="shared" si="17"/>
        <v>4.1481481481481479</v>
      </c>
      <c r="J129" s="25" t="s">
        <v>50</v>
      </c>
      <c r="K129" s="418"/>
      <c r="L129" s="418"/>
      <c r="M129" s="11"/>
      <c r="N129" s="418">
        <v>600</v>
      </c>
      <c r="O129" s="418">
        <v>400</v>
      </c>
      <c r="P129" s="418">
        <v>600</v>
      </c>
      <c r="Q129" s="423">
        <v>400</v>
      </c>
    </row>
    <row r="130" spans="1:35" x14ac:dyDescent="0.2">
      <c r="A130" s="421"/>
      <c r="B130" s="11"/>
      <c r="C130" s="418"/>
      <c r="D130" s="418"/>
      <c r="E130" s="418">
        <v>8</v>
      </c>
      <c r="F130" s="418"/>
      <c r="G130" s="418">
        <v>73</v>
      </c>
      <c r="H130" s="24">
        <v>112</v>
      </c>
      <c r="I130" s="20">
        <f t="shared" si="17"/>
        <v>1.5342465753424657</v>
      </c>
      <c r="J130" s="97" t="s">
        <v>89</v>
      </c>
      <c r="K130" s="418"/>
      <c r="L130" s="418"/>
      <c r="M130" s="11"/>
      <c r="N130" s="418" t="s">
        <v>113</v>
      </c>
      <c r="O130" s="418"/>
      <c r="P130" s="418" t="s">
        <v>113</v>
      </c>
      <c r="Q130" s="423"/>
    </row>
    <row r="131" spans="1:35" x14ac:dyDescent="0.2">
      <c r="A131" s="421"/>
      <c r="B131" s="11"/>
      <c r="C131" s="418"/>
      <c r="D131" s="418"/>
      <c r="E131" s="418">
        <v>9</v>
      </c>
      <c r="F131" s="418"/>
      <c r="G131" s="418">
        <v>85</v>
      </c>
      <c r="H131" s="24">
        <v>112</v>
      </c>
      <c r="I131" s="20">
        <f t="shared" si="17"/>
        <v>1.3176470588235294</v>
      </c>
      <c r="J131" s="97" t="s">
        <v>89</v>
      </c>
      <c r="K131" s="418"/>
      <c r="L131" s="418"/>
      <c r="M131" s="11"/>
      <c r="N131" s="418" t="s">
        <v>113</v>
      </c>
      <c r="O131" s="418"/>
      <c r="P131" s="418" t="s">
        <v>113</v>
      </c>
      <c r="Q131" s="423"/>
    </row>
    <row r="132" spans="1:35" x14ac:dyDescent="0.2">
      <c r="A132" s="421"/>
      <c r="B132" s="11"/>
      <c r="C132" s="418"/>
      <c r="D132" s="418"/>
      <c r="E132" s="418">
        <v>10</v>
      </c>
      <c r="F132" s="418"/>
      <c r="G132" s="418">
        <v>100</v>
      </c>
      <c r="H132" s="24">
        <v>112</v>
      </c>
      <c r="I132" s="20">
        <f t="shared" si="17"/>
        <v>1.1200000000000001</v>
      </c>
      <c r="J132" s="97" t="s">
        <v>89</v>
      </c>
      <c r="K132" s="418"/>
      <c r="L132" s="418"/>
      <c r="M132" s="11"/>
      <c r="N132" s="418" t="s">
        <v>113</v>
      </c>
      <c r="O132" s="418"/>
      <c r="P132" s="418" t="s">
        <v>113</v>
      </c>
      <c r="Q132" s="423"/>
    </row>
    <row r="133" spans="1:35" x14ac:dyDescent="0.2">
      <c r="A133" s="421"/>
      <c r="B133" s="11"/>
      <c r="C133" s="418"/>
      <c r="D133" s="418"/>
      <c r="E133" s="418">
        <v>11</v>
      </c>
      <c r="F133" s="418"/>
      <c r="G133" s="418">
        <v>114</v>
      </c>
      <c r="H133" s="24">
        <v>112</v>
      </c>
      <c r="I133" s="20">
        <f t="shared" si="17"/>
        <v>0.98245614035087714</v>
      </c>
      <c r="J133" s="97" t="s">
        <v>89</v>
      </c>
      <c r="K133" s="418"/>
      <c r="L133" s="418"/>
      <c r="M133" s="11"/>
      <c r="N133" s="418" t="s">
        <v>113</v>
      </c>
      <c r="O133" s="418"/>
      <c r="P133" s="418" t="s">
        <v>113</v>
      </c>
      <c r="Q133" s="423"/>
    </row>
    <row r="134" spans="1:35" x14ac:dyDescent="0.2">
      <c r="A134" s="421"/>
      <c r="B134" s="11"/>
      <c r="C134" s="418"/>
      <c r="D134" s="418"/>
      <c r="E134" s="418">
        <v>12</v>
      </c>
      <c r="F134" s="418"/>
      <c r="G134" s="418">
        <v>123</v>
      </c>
      <c r="H134" s="24">
        <v>112</v>
      </c>
      <c r="I134" s="20">
        <f t="shared" si="17"/>
        <v>0.91056910569105687</v>
      </c>
      <c r="J134" s="97" t="s">
        <v>89</v>
      </c>
      <c r="K134" s="418"/>
      <c r="L134" s="418"/>
      <c r="M134" s="11"/>
      <c r="N134" s="418">
        <v>600</v>
      </c>
      <c r="O134" s="418">
        <v>600</v>
      </c>
      <c r="P134" s="418">
        <v>600</v>
      </c>
      <c r="Q134" s="423">
        <v>600</v>
      </c>
    </row>
    <row r="135" spans="1:35" x14ac:dyDescent="0.2">
      <c r="A135" s="421"/>
      <c r="B135" s="11"/>
      <c r="C135" s="418"/>
      <c r="D135" s="418"/>
      <c r="E135" s="418"/>
      <c r="F135" s="418"/>
      <c r="G135" s="418"/>
      <c r="H135" s="418"/>
      <c r="I135" s="19"/>
      <c r="J135" s="19"/>
      <c r="K135" s="418"/>
      <c r="L135" s="418"/>
      <c r="M135" s="11"/>
      <c r="N135" s="418"/>
      <c r="O135" s="418"/>
      <c r="P135" s="418"/>
      <c r="Q135" s="423"/>
    </row>
    <row r="136" spans="1:35" x14ac:dyDescent="0.2">
      <c r="A136" s="421"/>
      <c r="B136" s="11" t="s">
        <v>138</v>
      </c>
      <c r="C136" s="418"/>
      <c r="D136" s="418">
        <v>4</v>
      </c>
      <c r="E136" s="418">
        <v>1</v>
      </c>
      <c r="F136" s="418" t="s">
        <v>131</v>
      </c>
      <c r="G136" s="418">
        <v>7.3</v>
      </c>
      <c r="H136" s="24">
        <v>190</v>
      </c>
      <c r="I136" s="20">
        <f t="shared" ref="I136:I142" si="18">H136/G136</f>
        <v>26.027397260273972</v>
      </c>
      <c r="J136" s="19" t="s">
        <v>49</v>
      </c>
      <c r="K136" s="418">
        <v>4</v>
      </c>
      <c r="L136" s="418">
        <v>4</v>
      </c>
      <c r="M136" s="11" t="s">
        <v>112</v>
      </c>
      <c r="N136" s="418"/>
      <c r="O136" s="418"/>
      <c r="P136" s="418">
        <v>600</v>
      </c>
      <c r="Q136" s="423">
        <v>200</v>
      </c>
    </row>
    <row r="137" spans="1:35" x14ac:dyDescent="0.2">
      <c r="A137" s="421"/>
      <c r="B137" s="11"/>
      <c r="C137" s="418"/>
      <c r="D137" s="418"/>
      <c r="E137" s="418">
        <v>2</v>
      </c>
      <c r="F137" s="418"/>
      <c r="G137" s="418">
        <v>7.7</v>
      </c>
      <c r="H137" s="24">
        <v>190</v>
      </c>
      <c r="I137" s="20">
        <f t="shared" si="18"/>
        <v>24.675324675324674</v>
      </c>
      <c r="J137" s="19" t="s">
        <v>49</v>
      </c>
      <c r="K137" s="418"/>
      <c r="L137" s="418"/>
      <c r="M137" s="11"/>
      <c r="N137" s="418"/>
      <c r="O137" s="418"/>
      <c r="P137" s="418">
        <v>400</v>
      </c>
      <c r="Q137" s="423">
        <v>200</v>
      </c>
    </row>
    <row r="138" spans="1:35" x14ac:dyDescent="0.2">
      <c r="A138" s="421"/>
      <c r="B138" s="11"/>
      <c r="C138" s="418"/>
      <c r="D138" s="418"/>
      <c r="E138" s="418">
        <v>3</v>
      </c>
      <c r="F138" s="418"/>
      <c r="G138" s="418">
        <v>10.4</v>
      </c>
      <c r="H138" s="24">
        <v>190</v>
      </c>
      <c r="I138" s="20">
        <f t="shared" si="18"/>
        <v>18.26923076923077</v>
      </c>
      <c r="J138" s="19" t="s">
        <v>49</v>
      </c>
      <c r="K138" s="418"/>
      <c r="L138" s="418"/>
      <c r="M138" s="11"/>
      <c r="N138" s="418"/>
      <c r="O138" s="418"/>
      <c r="P138" s="418">
        <v>600</v>
      </c>
      <c r="Q138" s="423">
        <v>200</v>
      </c>
    </row>
    <row r="139" spans="1:35" s="72" customFormat="1" x14ac:dyDescent="0.2">
      <c r="A139" s="421"/>
      <c r="B139" s="11"/>
      <c r="C139" s="418"/>
      <c r="D139" s="418"/>
      <c r="E139" s="418">
        <v>4</v>
      </c>
      <c r="F139" s="418"/>
      <c r="G139" s="436">
        <v>11.2</v>
      </c>
      <c r="H139" s="436">
        <v>190</v>
      </c>
      <c r="I139" s="437">
        <f t="shared" si="18"/>
        <v>16.964285714285715</v>
      </c>
      <c r="J139" s="438" t="s">
        <v>49</v>
      </c>
      <c r="K139" s="436"/>
      <c r="L139" s="436"/>
      <c r="M139" s="439"/>
      <c r="N139" s="436" t="s">
        <v>100</v>
      </c>
      <c r="O139" s="436" t="s">
        <v>100</v>
      </c>
      <c r="P139" s="436" t="s">
        <v>100</v>
      </c>
      <c r="Q139" s="440" t="s">
        <v>100</v>
      </c>
      <c r="S139" s="420"/>
      <c r="T139" s="420"/>
      <c r="U139" s="420"/>
      <c r="V139" s="420"/>
      <c r="W139" s="420"/>
      <c r="X139" s="420"/>
      <c r="Y139" s="420"/>
      <c r="Z139" s="420"/>
      <c r="AA139" s="420"/>
      <c r="AB139" s="420"/>
      <c r="AC139" s="420"/>
      <c r="AD139" s="420"/>
      <c r="AE139" s="420"/>
      <c r="AF139" s="420"/>
      <c r="AG139" s="420"/>
      <c r="AH139" s="420"/>
      <c r="AI139" s="420"/>
    </row>
    <row r="140" spans="1:35" x14ac:dyDescent="0.2">
      <c r="A140" s="421"/>
      <c r="B140" s="11"/>
      <c r="C140" s="418"/>
      <c r="D140" s="418"/>
      <c r="E140" s="418">
        <v>5</v>
      </c>
      <c r="F140" s="418"/>
      <c r="G140" s="418">
        <v>208</v>
      </c>
      <c r="H140" s="24">
        <v>190</v>
      </c>
      <c r="I140" s="20">
        <f t="shared" si="18"/>
        <v>0.91346153846153844</v>
      </c>
      <c r="J140" s="97" t="s">
        <v>89</v>
      </c>
      <c r="K140" s="418"/>
      <c r="L140" s="418"/>
      <c r="M140" s="11"/>
      <c r="N140" s="418"/>
      <c r="O140" s="418"/>
      <c r="P140" s="418" t="s">
        <v>113</v>
      </c>
      <c r="Q140" s="423"/>
    </row>
    <row r="141" spans="1:35" x14ac:dyDescent="0.2">
      <c r="A141" s="421"/>
      <c r="B141" s="11"/>
      <c r="C141" s="418"/>
      <c r="D141" s="418"/>
      <c r="E141" s="418">
        <v>6</v>
      </c>
      <c r="F141" s="418"/>
      <c r="G141" s="418">
        <v>215</v>
      </c>
      <c r="H141" s="24">
        <v>190</v>
      </c>
      <c r="I141" s="20">
        <f t="shared" si="18"/>
        <v>0.88372093023255816</v>
      </c>
      <c r="J141" s="97" t="s">
        <v>89</v>
      </c>
      <c r="K141" s="418"/>
      <c r="L141" s="418"/>
      <c r="M141" s="11"/>
      <c r="N141" s="418"/>
      <c r="O141" s="418"/>
      <c r="P141" s="418" t="s">
        <v>113</v>
      </c>
      <c r="Q141" s="423"/>
    </row>
    <row r="142" spans="1:35" x14ac:dyDescent="0.2">
      <c r="A142" s="421"/>
      <c r="B142" s="11"/>
      <c r="C142" s="418"/>
      <c r="D142" s="418"/>
      <c r="E142" s="418">
        <v>7</v>
      </c>
      <c r="F142" s="418"/>
      <c r="G142" s="418">
        <v>316</v>
      </c>
      <c r="H142" s="24">
        <v>190</v>
      </c>
      <c r="I142" s="20">
        <f t="shared" si="18"/>
        <v>0.60126582278481011</v>
      </c>
      <c r="J142" s="97" t="s">
        <v>89</v>
      </c>
      <c r="K142" s="418"/>
      <c r="L142" s="418"/>
      <c r="M142" s="11"/>
      <c r="N142" s="418"/>
      <c r="O142" s="418"/>
      <c r="P142" s="418" t="s">
        <v>113</v>
      </c>
      <c r="Q142" s="423"/>
    </row>
    <row r="143" spans="1:35" x14ac:dyDescent="0.2">
      <c r="A143" s="421"/>
      <c r="B143" s="11"/>
      <c r="C143" s="418"/>
      <c r="D143" s="418"/>
      <c r="E143" s="418"/>
      <c r="F143" s="418"/>
      <c r="G143" s="418"/>
      <c r="H143" s="418"/>
      <c r="I143" s="19"/>
      <c r="J143" s="19"/>
      <c r="K143" s="418"/>
      <c r="L143" s="418"/>
      <c r="M143" s="11"/>
      <c r="N143" s="418"/>
      <c r="O143" s="418"/>
      <c r="P143" s="418"/>
      <c r="Q143" s="423"/>
    </row>
    <row r="144" spans="1:35" x14ac:dyDescent="0.2">
      <c r="A144" s="157"/>
      <c r="B144" s="43"/>
      <c r="C144" s="41"/>
      <c r="D144" s="41"/>
      <c r="E144" s="41">
        <v>1</v>
      </c>
      <c r="F144" s="41"/>
      <c r="G144" s="41">
        <v>7.5</v>
      </c>
      <c r="H144" s="433">
        <v>190</v>
      </c>
      <c r="I144" s="44">
        <f t="shared" ref="I144:I150" si="19">H144/G144</f>
        <v>25.333333333333332</v>
      </c>
      <c r="J144" s="42" t="s">
        <v>49</v>
      </c>
      <c r="K144" s="41"/>
      <c r="L144" s="41"/>
      <c r="M144" s="43"/>
      <c r="N144" s="41">
        <v>400</v>
      </c>
      <c r="O144" s="41">
        <v>200</v>
      </c>
      <c r="P144" s="41"/>
      <c r="Q144" s="49"/>
    </row>
    <row r="145" spans="1:17" x14ac:dyDescent="0.2">
      <c r="A145" s="157"/>
      <c r="B145" s="43"/>
      <c r="C145" s="41"/>
      <c r="D145" s="41"/>
      <c r="E145" s="41">
        <v>2</v>
      </c>
      <c r="F145" s="41"/>
      <c r="G145" s="41">
        <v>7.9</v>
      </c>
      <c r="H145" s="433">
        <v>190</v>
      </c>
      <c r="I145" s="44">
        <f t="shared" si="19"/>
        <v>24.050632911392405</v>
      </c>
      <c r="J145" s="42" t="s">
        <v>49</v>
      </c>
      <c r="K145" s="41"/>
      <c r="L145" s="41"/>
      <c r="M145" s="43"/>
      <c r="N145" s="41">
        <v>400</v>
      </c>
      <c r="O145" s="41">
        <v>200</v>
      </c>
      <c r="P145" s="41"/>
      <c r="Q145" s="49"/>
    </row>
    <row r="146" spans="1:17" x14ac:dyDescent="0.2">
      <c r="A146" s="157"/>
      <c r="B146" s="43"/>
      <c r="C146" s="41"/>
      <c r="D146" s="41"/>
      <c r="E146" s="41">
        <v>3</v>
      </c>
      <c r="F146" s="41"/>
      <c r="G146" s="41">
        <v>10.5</v>
      </c>
      <c r="H146" s="433">
        <v>190</v>
      </c>
      <c r="I146" s="44">
        <f t="shared" si="19"/>
        <v>18.095238095238095</v>
      </c>
      <c r="J146" s="42" t="s">
        <v>49</v>
      </c>
      <c r="K146" s="41"/>
      <c r="L146" s="41"/>
      <c r="M146" s="43"/>
      <c r="N146" s="41">
        <v>400</v>
      </c>
      <c r="O146" s="41">
        <v>400</v>
      </c>
      <c r="P146" s="41"/>
      <c r="Q146" s="49"/>
    </row>
    <row r="147" spans="1:17" x14ac:dyDescent="0.2">
      <c r="A147" s="157"/>
      <c r="B147" s="43"/>
      <c r="C147" s="41"/>
      <c r="D147" s="41"/>
      <c r="E147" s="41">
        <v>4</v>
      </c>
      <c r="F147" s="41"/>
      <c r="G147" s="41">
        <v>11.2</v>
      </c>
      <c r="H147" s="433">
        <v>190</v>
      </c>
      <c r="I147" s="44">
        <f t="shared" si="19"/>
        <v>16.964285714285715</v>
      </c>
      <c r="J147" s="42" t="s">
        <v>49</v>
      </c>
      <c r="K147" s="41"/>
      <c r="L147" s="41"/>
      <c r="M147" s="43"/>
      <c r="N147" s="41">
        <v>400</v>
      </c>
      <c r="O147" s="41">
        <v>400</v>
      </c>
      <c r="P147" s="41"/>
      <c r="Q147" s="49"/>
    </row>
    <row r="148" spans="1:17" x14ac:dyDescent="0.2">
      <c r="A148" s="157"/>
      <c r="B148" s="43"/>
      <c r="C148" s="41"/>
      <c r="D148" s="41"/>
      <c r="E148" s="41">
        <v>5</v>
      </c>
      <c r="F148" s="41"/>
      <c r="G148" s="41">
        <v>219</v>
      </c>
      <c r="H148" s="433">
        <v>190</v>
      </c>
      <c r="I148" s="44">
        <f t="shared" si="19"/>
        <v>0.86757990867579904</v>
      </c>
      <c r="J148" s="97" t="s">
        <v>89</v>
      </c>
      <c r="K148" s="41"/>
      <c r="L148" s="41"/>
      <c r="M148" s="43"/>
      <c r="N148" s="41" t="s">
        <v>113</v>
      </c>
      <c r="O148" s="41"/>
      <c r="P148" s="41"/>
      <c r="Q148" s="49"/>
    </row>
    <row r="149" spans="1:17" x14ac:dyDescent="0.2">
      <c r="A149" s="157"/>
      <c r="B149" s="43"/>
      <c r="C149" s="41"/>
      <c r="D149" s="41"/>
      <c r="E149" s="41">
        <v>6</v>
      </c>
      <c r="F149" s="41"/>
      <c r="G149" s="41">
        <v>222</v>
      </c>
      <c r="H149" s="433">
        <v>190</v>
      </c>
      <c r="I149" s="44">
        <f t="shared" si="19"/>
        <v>0.85585585585585588</v>
      </c>
      <c r="J149" s="97" t="s">
        <v>89</v>
      </c>
      <c r="K149" s="41"/>
      <c r="L149" s="41"/>
      <c r="M149" s="43"/>
      <c r="N149" s="41" t="s">
        <v>113</v>
      </c>
      <c r="O149" s="41"/>
      <c r="P149" s="41"/>
      <c r="Q149" s="49"/>
    </row>
    <row r="150" spans="1:17" x14ac:dyDescent="0.2">
      <c r="A150" s="157"/>
      <c r="B150" s="43"/>
      <c r="C150" s="41"/>
      <c r="D150" s="41"/>
      <c r="E150" s="41">
        <v>7</v>
      </c>
      <c r="F150" s="41"/>
      <c r="G150" s="41">
        <v>367</v>
      </c>
      <c r="H150" s="433">
        <v>190</v>
      </c>
      <c r="I150" s="44">
        <f t="shared" si="19"/>
        <v>0.51771117166212532</v>
      </c>
      <c r="J150" s="97" t="s">
        <v>89</v>
      </c>
      <c r="K150" s="41"/>
      <c r="L150" s="41"/>
      <c r="M150" s="43"/>
      <c r="N150" s="41" t="s">
        <v>113</v>
      </c>
      <c r="O150" s="41"/>
      <c r="P150" s="41"/>
      <c r="Q150" s="49"/>
    </row>
    <row r="151" spans="1:17" ht="17" thickBot="1" x14ac:dyDescent="0.25">
      <c r="A151" s="424"/>
      <c r="B151" s="13"/>
      <c r="C151" s="14"/>
      <c r="D151" s="14"/>
      <c r="E151" s="14"/>
      <c r="F151" s="14"/>
      <c r="G151" s="14"/>
      <c r="H151" s="14"/>
      <c r="I151" s="21"/>
      <c r="J151" s="21"/>
      <c r="K151" s="14"/>
      <c r="L151" s="14"/>
      <c r="M151" s="13"/>
      <c r="N151" s="14"/>
      <c r="O151" s="14"/>
      <c r="P151" s="14"/>
      <c r="Q151" s="26"/>
    </row>
    <row r="153" spans="1:17" ht="17" thickBot="1" x14ac:dyDescent="0.25"/>
    <row r="154" spans="1:17" x14ac:dyDescent="0.2">
      <c r="A154" s="118">
        <v>43872</v>
      </c>
      <c r="B154" s="39" t="s">
        <v>139</v>
      </c>
      <c r="C154" s="37"/>
      <c r="D154" s="37">
        <v>1</v>
      </c>
      <c r="E154" s="37">
        <v>1</v>
      </c>
      <c r="F154" s="37" t="s">
        <v>119</v>
      </c>
      <c r="G154" s="37">
        <v>367</v>
      </c>
      <c r="H154" s="37">
        <v>190</v>
      </c>
      <c r="I154" s="40">
        <f t="shared" ref="I154" si="20">H154/G154</f>
        <v>0.51771117166212532</v>
      </c>
      <c r="J154" s="192" t="s">
        <v>89</v>
      </c>
      <c r="K154" s="37"/>
      <c r="L154" s="37"/>
      <c r="M154" s="39"/>
      <c r="N154" s="37" t="s">
        <v>113</v>
      </c>
      <c r="O154" s="37"/>
      <c r="P154" s="37" t="s">
        <v>113</v>
      </c>
      <c r="Q154" s="91"/>
    </row>
    <row r="155" spans="1:17" x14ac:dyDescent="0.2">
      <c r="A155" s="421"/>
      <c r="B155" s="11"/>
      <c r="C155" s="418"/>
      <c r="D155" s="418"/>
      <c r="E155" s="418"/>
      <c r="F155" s="418"/>
      <c r="G155" s="418"/>
      <c r="H155" s="418"/>
      <c r="I155" s="19"/>
      <c r="J155" s="19"/>
      <c r="K155" s="418"/>
      <c r="L155" s="418"/>
      <c r="M155" s="11"/>
      <c r="N155" s="418"/>
      <c r="O155" s="418"/>
      <c r="P155" s="418"/>
      <c r="Q155" s="423"/>
    </row>
    <row r="156" spans="1:17" ht="17" thickBot="1" x14ac:dyDescent="0.25">
      <c r="A156" s="424"/>
      <c r="B156" s="13"/>
      <c r="C156" s="14"/>
      <c r="D156" s="14"/>
      <c r="E156" s="14"/>
      <c r="F156" s="14"/>
      <c r="G156" s="14"/>
      <c r="H156" s="14"/>
      <c r="I156" s="21"/>
      <c r="J156" s="21"/>
      <c r="K156" s="14"/>
      <c r="L156" s="14"/>
      <c r="M156" s="13"/>
      <c r="N156" s="14"/>
      <c r="O156" s="14"/>
      <c r="P156" s="14"/>
      <c r="Q156" s="26"/>
    </row>
    <row r="157" spans="1:17" ht="17" thickBot="1" x14ac:dyDescent="0.25"/>
    <row r="158" spans="1:17" ht="22" thickBot="1" x14ac:dyDescent="0.3">
      <c r="J158" s="484" t="s">
        <v>171</v>
      </c>
      <c r="K158" s="485"/>
      <c r="L158" s="485"/>
      <c r="M158" s="485"/>
      <c r="N158" s="485"/>
      <c r="O158" s="485"/>
      <c r="P158" s="485"/>
      <c r="Q158" s="486"/>
    </row>
    <row r="159" spans="1:17" ht="20" thickBot="1" x14ac:dyDescent="0.3">
      <c r="A159" s="374" t="s">
        <v>85</v>
      </c>
      <c r="B159" s="375"/>
      <c r="C159" s="346"/>
      <c r="D159" s="346"/>
      <c r="J159" s="197"/>
      <c r="K159" s="413"/>
      <c r="L159" s="9"/>
      <c r="M159" s="170"/>
      <c r="N159" s="487" t="s">
        <v>98</v>
      </c>
      <c r="O159" s="488"/>
      <c r="P159" s="488"/>
      <c r="Q159" s="489"/>
    </row>
    <row r="160" spans="1:17" ht="20" thickBot="1" x14ac:dyDescent="0.3">
      <c r="A160" s="317"/>
      <c r="B160" s="318"/>
      <c r="C160" s="317"/>
      <c r="D160" s="339"/>
      <c r="J160" s="195"/>
      <c r="K160" s="14"/>
      <c r="L160" s="13"/>
      <c r="M160" s="207"/>
      <c r="N160" s="490" t="s">
        <v>83</v>
      </c>
      <c r="O160" s="491"/>
      <c r="P160" s="490" t="s">
        <v>84</v>
      </c>
      <c r="Q160" s="491"/>
    </row>
    <row r="161" spans="1:18" ht="20" thickBot="1" x14ac:dyDescent="0.3">
      <c r="A161" s="429" t="s">
        <v>246</v>
      </c>
      <c r="B161" s="318"/>
      <c r="C161" s="317"/>
      <c r="D161" s="332"/>
      <c r="J161" s="108" t="s">
        <v>0</v>
      </c>
      <c r="K161" s="137" t="s">
        <v>1</v>
      </c>
      <c r="L161" s="137" t="s">
        <v>2</v>
      </c>
      <c r="M161" s="137" t="s">
        <v>162</v>
      </c>
      <c r="N161" s="492"/>
      <c r="O161" s="493"/>
      <c r="P161" s="492"/>
      <c r="Q161" s="493"/>
    </row>
    <row r="162" spans="1:18" ht="19" x14ac:dyDescent="0.25">
      <c r="A162" s="430" t="s">
        <v>247</v>
      </c>
      <c r="B162" s="318"/>
      <c r="C162" s="317"/>
      <c r="D162" s="332"/>
      <c r="J162" s="135">
        <v>43854</v>
      </c>
      <c r="K162" s="129">
        <v>2</v>
      </c>
      <c r="L162" s="139">
        <v>7</v>
      </c>
      <c r="M162" s="177" t="s">
        <v>89</v>
      </c>
      <c r="N162" s="28" t="s">
        <v>113</v>
      </c>
      <c r="O162" s="10"/>
      <c r="P162" s="28">
        <v>800</v>
      </c>
      <c r="Q162" s="10">
        <v>0</v>
      </c>
      <c r="R162" s="411"/>
    </row>
    <row r="163" spans="1:18" ht="19" x14ac:dyDescent="0.25">
      <c r="A163" s="431" t="s">
        <v>89</v>
      </c>
      <c r="B163" s="377"/>
      <c r="C163" s="360"/>
      <c r="D163" s="332"/>
      <c r="J163" s="56"/>
      <c r="K163" s="138"/>
      <c r="L163" s="56">
        <v>8</v>
      </c>
      <c r="M163" s="178" t="s">
        <v>89</v>
      </c>
      <c r="N163" s="114" t="s">
        <v>113</v>
      </c>
      <c r="O163" s="35"/>
      <c r="P163" s="114">
        <v>800</v>
      </c>
      <c r="Q163" s="35">
        <v>0</v>
      </c>
      <c r="R163" s="411"/>
    </row>
    <row r="164" spans="1:18" x14ac:dyDescent="0.2">
      <c r="J164" s="56"/>
      <c r="K164" s="138"/>
      <c r="L164" s="56">
        <v>9</v>
      </c>
      <c r="M164" s="178" t="s">
        <v>89</v>
      </c>
      <c r="N164" s="114" t="s">
        <v>113</v>
      </c>
      <c r="O164" s="35"/>
      <c r="P164" s="114">
        <v>800</v>
      </c>
      <c r="Q164" s="35">
        <v>0</v>
      </c>
      <c r="R164" s="411"/>
    </row>
    <row r="165" spans="1:18" x14ac:dyDescent="0.2">
      <c r="J165" s="56"/>
      <c r="K165" s="138"/>
      <c r="L165" s="56">
        <v>10</v>
      </c>
      <c r="M165" s="178" t="s">
        <v>89</v>
      </c>
      <c r="N165" s="114" t="s">
        <v>113</v>
      </c>
      <c r="O165" s="35"/>
      <c r="P165" s="114">
        <v>800</v>
      </c>
      <c r="Q165" s="35">
        <v>0</v>
      </c>
      <c r="R165" s="411"/>
    </row>
    <row r="166" spans="1:18" x14ac:dyDescent="0.2">
      <c r="J166" s="56"/>
      <c r="K166" s="138"/>
      <c r="L166" s="56">
        <v>11</v>
      </c>
      <c r="M166" s="178" t="s">
        <v>89</v>
      </c>
      <c r="N166" s="114" t="s">
        <v>113</v>
      </c>
      <c r="O166" s="35"/>
      <c r="P166" s="114">
        <v>1200</v>
      </c>
      <c r="Q166" s="35">
        <v>0</v>
      </c>
      <c r="R166" s="411"/>
    </row>
    <row r="167" spans="1:18" x14ac:dyDescent="0.2">
      <c r="J167" s="56"/>
      <c r="K167" s="138"/>
      <c r="L167" s="56">
        <v>12</v>
      </c>
      <c r="M167" s="178" t="s">
        <v>89</v>
      </c>
      <c r="N167" s="114" t="s">
        <v>113</v>
      </c>
      <c r="O167" s="35"/>
      <c r="P167" s="114">
        <v>1200</v>
      </c>
      <c r="Q167" s="35">
        <v>0</v>
      </c>
      <c r="R167" s="411"/>
    </row>
    <row r="168" spans="1:18" x14ac:dyDescent="0.2">
      <c r="J168" s="186"/>
      <c r="K168" s="144"/>
      <c r="L168" s="144"/>
      <c r="M168" s="187"/>
      <c r="N168" s="146"/>
      <c r="O168" s="145"/>
      <c r="P168" s="146"/>
      <c r="Q168" s="145"/>
      <c r="R168" s="411"/>
    </row>
    <row r="169" spans="1:18" x14ac:dyDescent="0.2">
      <c r="J169" s="134">
        <v>43858</v>
      </c>
      <c r="K169" s="138">
        <v>1</v>
      </c>
      <c r="L169" s="138">
        <v>1</v>
      </c>
      <c r="M169" s="179" t="s">
        <v>49</v>
      </c>
      <c r="N169" s="114">
        <v>1200</v>
      </c>
      <c r="O169" s="35">
        <v>1000</v>
      </c>
      <c r="P169" s="114"/>
      <c r="Q169" s="35"/>
      <c r="R169" s="411"/>
    </row>
    <row r="170" spans="1:18" x14ac:dyDescent="0.2">
      <c r="J170" s="56"/>
      <c r="K170" s="138"/>
      <c r="L170" s="138">
        <v>2</v>
      </c>
      <c r="M170" s="179" t="s">
        <v>49</v>
      </c>
      <c r="N170" s="114">
        <v>1200</v>
      </c>
      <c r="O170" s="35">
        <v>1000</v>
      </c>
      <c r="P170" s="114"/>
      <c r="Q170" s="35"/>
      <c r="R170" s="411"/>
    </row>
    <row r="171" spans="1:18" x14ac:dyDescent="0.2">
      <c r="J171" s="182"/>
      <c r="K171" s="138"/>
      <c r="L171" s="138">
        <v>3</v>
      </c>
      <c r="M171" s="179" t="s">
        <v>49</v>
      </c>
      <c r="N171" s="114">
        <v>1200</v>
      </c>
      <c r="O171" s="35">
        <v>1000</v>
      </c>
      <c r="P171" s="114"/>
      <c r="Q171" s="35"/>
      <c r="R171" s="411"/>
    </row>
    <row r="172" spans="1:18" x14ac:dyDescent="0.2">
      <c r="J172" s="56"/>
      <c r="K172" s="138"/>
      <c r="L172" s="138">
        <v>4</v>
      </c>
      <c r="M172" s="179" t="s">
        <v>49</v>
      </c>
      <c r="N172" s="114">
        <v>1200</v>
      </c>
      <c r="O172" s="35">
        <v>1000</v>
      </c>
      <c r="P172" s="114"/>
      <c r="Q172" s="35"/>
      <c r="R172" s="411"/>
    </row>
    <row r="173" spans="1:18" x14ac:dyDescent="0.2">
      <c r="J173" s="56"/>
      <c r="K173" s="56"/>
      <c r="L173" s="56">
        <v>5</v>
      </c>
      <c r="M173" s="178" t="s">
        <v>89</v>
      </c>
      <c r="N173" s="114">
        <v>600</v>
      </c>
      <c r="O173" s="35" t="s">
        <v>51</v>
      </c>
      <c r="P173" s="114"/>
      <c r="Q173" s="35"/>
      <c r="R173" s="411"/>
    </row>
    <row r="174" spans="1:18" x14ac:dyDescent="0.2">
      <c r="J174" s="56"/>
      <c r="K174" s="56"/>
      <c r="L174" s="56">
        <v>6</v>
      </c>
      <c r="M174" s="178" t="s">
        <v>89</v>
      </c>
      <c r="N174" s="114">
        <v>800</v>
      </c>
      <c r="O174" s="35">
        <v>1000</v>
      </c>
      <c r="P174" s="114"/>
      <c r="Q174" s="35"/>
      <c r="R174" s="411"/>
    </row>
    <row r="175" spans="1:18" x14ac:dyDescent="0.2">
      <c r="J175" s="56"/>
      <c r="K175" s="56"/>
      <c r="L175" s="56">
        <v>7</v>
      </c>
      <c r="M175" s="178" t="s">
        <v>89</v>
      </c>
      <c r="N175" s="114">
        <v>400</v>
      </c>
      <c r="O175" s="35" t="s">
        <v>51</v>
      </c>
      <c r="P175" s="114"/>
      <c r="Q175" s="35"/>
      <c r="R175" s="411"/>
    </row>
    <row r="176" spans="1:18" x14ac:dyDescent="0.2">
      <c r="J176" s="56"/>
      <c r="K176" s="56"/>
      <c r="L176" s="56">
        <v>8</v>
      </c>
      <c r="M176" s="178" t="s">
        <v>89</v>
      </c>
      <c r="N176" s="114" t="s">
        <v>113</v>
      </c>
      <c r="O176" s="35" t="s">
        <v>51</v>
      </c>
      <c r="P176" s="114"/>
      <c r="Q176" s="35"/>
      <c r="R176" s="411"/>
    </row>
    <row r="177" spans="1:18" x14ac:dyDescent="0.2">
      <c r="J177" s="183"/>
      <c r="K177" s="56"/>
      <c r="L177" s="56"/>
      <c r="M177" s="35"/>
      <c r="N177" s="114"/>
      <c r="O177" s="35"/>
      <c r="P177" s="114"/>
      <c r="Q177" s="35"/>
      <c r="R177" s="411"/>
    </row>
    <row r="178" spans="1:18" x14ac:dyDescent="0.2">
      <c r="I178" s="1"/>
      <c r="J178" s="183"/>
      <c r="K178" s="56">
        <v>2</v>
      </c>
      <c r="L178" s="138">
        <v>1</v>
      </c>
      <c r="M178" s="179" t="s">
        <v>49</v>
      </c>
      <c r="N178" s="132">
        <v>1000</v>
      </c>
      <c r="O178" s="35">
        <v>800</v>
      </c>
      <c r="P178" s="114">
        <v>1000</v>
      </c>
      <c r="Q178" s="29">
        <v>400</v>
      </c>
      <c r="R178" s="411"/>
    </row>
    <row r="179" spans="1:18" x14ac:dyDescent="0.2">
      <c r="D179" s="5"/>
      <c r="I179" s="1"/>
      <c r="J179" s="183"/>
      <c r="K179" s="56"/>
      <c r="L179" s="56">
        <v>2</v>
      </c>
      <c r="M179" s="179" t="s">
        <v>49</v>
      </c>
      <c r="N179" s="132">
        <v>800</v>
      </c>
      <c r="O179" s="35">
        <v>600</v>
      </c>
      <c r="P179" s="114">
        <v>1000</v>
      </c>
      <c r="Q179" s="35">
        <v>200</v>
      </c>
      <c r="R179" s="411"/>
    </row>
    <row r="180" spans="1:18" x14ac:dyDescent="0.2">
      <c r="D180" s="5"/>
      <c r="I180" s="1"/>
      <c r="J180" s="183"/>
      <c r="K180" s="56"/>
      <c r="L180" s="56">
        <v>3</v>
      </c>
      <c r="M180" s="179" t="s">
        <v>49</v>
      </c>
      <c r="N180" s="132">
        <v>800</v>
      </c>
      <c r="O180" s="35">
        <v>600</v>
      </c>
      <c r="P180" s="114">
        <v>1000</v>
      </c>
      <c r="Q180" s="35" t="s">
        <v>43</v>
      </c>
      <c r="R180" s="411"/>
    </row>
    <row r="181" spans="1:18" x14ac:dyDescent="0.2">
      <c r="J181" s="183"/>
      <c r="K181" s="56"/>
      <c r="L181" s="56">
        <v>4</v>
      </c>
      <c r="M181" s="179" t="s">
        <v>49</v>
      </c>
      <c r="N181" s="132">
        <v>800</v>
      </c>
      <c r="O181" s="35">
        <v>600</v>
      </c>
      <c r="P181" s="114">
        <v>1000</v>
      </c>
      <c r="Q181" s="35">
        <v>0</v>
      </c>
      <c r="R181" s="411"/>
    </row>
    <row r="182" spans="1:18" x14ac:dyDescent="0.2">
      <c r="J182" s="183"/>
      <c r="K182" s="56"/>
      <c r="L182" s="56">
        <v>5</v>
      </c>
      <c r="M182" s="180" t="s">
        <v>50</v>
      </c>
      <c r="N182" s="132" t="s">
        <v>113</v>
      </c>
      <c r="O182" s="35"/>
      <c r="P182" s="114" t="s">
        <v>113</v>
      </c>
      <c r="Q182" s="35"/>
      <c r="R182" s="411"/>
    </row>
    <row r="183" spans="1:18" x14ac:dyDescent="0.2">
      <c r="A183" s="119"/>
      <c r="J183" s="183"/>
      <c r="K183" s="56"/>
      <c r="L183" s="56">
        <v>6</v>
      </c>
      <c r="M183" s="178" t="s">
        <v>89</v>
      </c>
      <c r="N183" s="132" t="s">
        <v>113</v>
      </c>
      <c r="O183" s="35"/>
      <c r="P183" s="114" t="s">
        <v>113</v>
      </c>
      <c r="Q183" s="35"/>
      <c r="R183" s="411"/>
    </row>
    <row r="184" spans="1:18" x14ac:dyDescent="0.2">
      <c r="J184" s="188"/>
      <c r="K184" s="169"/>
      <c r="L184" s="144"/>
      <c r="M184" s="187"/>
      <c r="N184" s="146"/>
      <c r="O184" s="145"/>
      <c r="P184" s="146"/>
      <c r="Q184" s="189"/>
      <c r="R184" s="411"/>
    </row>
    <row r="185" spans="1:18" x14ac:dyDescent="0.2">
      <c r="J185" s="184">
        <v>43859</v>
      </c>
      <c r="K185" s="133">
        <v>1</v>
      </c>
      <c r="L185" s="138">
        <v>1</v>
      </c>
      <c r="M185" s="179" t="s">
        <v>49</v>
      </c>
      <c r="N185" s="85" t="s">
        <v>113</v>
      </c>
      <c r="O185" s="29"/>
      <c r="P185" s="85" t="s">
        <v>113</v>
      </c>
      <c r="Q185" s="29"/>
      <c r="R185" s="411"/>
    </row>
    <row r="186" spans="1:18" x14ac:dyDescent="0.2">
      <c r="J186" s="183"/>
      <c r="K186" s="133"/>
      <c r="L186" s="138">
        <v>2</v>
      </c>
      <c r="M186" s="179" t="s">
        <v>49</v>
      </c>
      <c r="N186" s="85" t="s">
        <v>113</v>
      </c>
      <c r="O186" s="29"/>
      <c r="P186" s="85"/>
      <c r="Q186" s="29"/>
      <c r="R186" s="411"/>
    </row>
    <row r="187" spans="1:18" x14ac:dyDescent="0.2">
      <c r="J187" s="183"/>
      <c r="K187" s="133"/>
      <c r="L187" s="138">
        <v>3</v>
      </c>
      <c r="M187" s="180" t="s">
        <v>50</v>
      </c>
      <c r="N187" s="85" t="s">
        <v>113</v>
      </c>
      <c r="O187" s="29"/>
      <c r="P187" s="85" t="s">
        <v>113</v>
      </c>
      <c r="Q187" s="29"/>
      <c r="R187" s="411"/>
    </row>
    <row r="188" spans="1:18" x14ac:dyDescent="0.2">
      <c r="J188" s="183"/>
      <c r="K188" s="133"/>
      <c r="L188" s="138">
        <v>4</v>
      </c>
      <c r="M188" s="180" t="s">
        <v>50</v>
      </c>
      <c r="N188" s="85" t="s">
        <v>113</v>
      </c>
      <c r="O188" s="29"/>
      <c r="P188" s="85">
        <v>1200</v>
      </c>
      <c r="Q188" s="29">
        <v>1000</v>
      </c>
      <c r="R188" s="411"/>
    </row>
    <row r="189" spans="1:18" x14ac:dyDescent="0.2">
      <c r="J189" s="183"/>
      <c r="K189" s="133"/>
      <c r="L189" s="138">
        <v>5</v>
      </c>
      <c r="M189" s="178" t="s">
        <v>89</v>
      </c>
      <c r="N189" s="85" t="s">
        <v>113</v>
      </c>
      <c r="O189" s="29"/>
      <c r="P189" s="85" t="s">
        <v>113</v>
      </c>
      <c r="Q189" s="29"/>
      <c r="R189" s="411"/>
    </row>
    <row r="190" spans="1:18" x14ac:dyDescent="0.2">
      <c r="J190" s="183"/>
      <c r="K190" s="134"/>
      <c r="L190" s="138">
        <v>6</v>
      </c>
      <c r="M190" s="178" t="s">
        <v>89</v>
      </c>
      <c r="N190" s="85" t="s">
        <v>113</v>
      </c>
      <c r="O190" s="29"/>
      <c r="P190" s="85" t="s">
        <v>113</v>
      </c>
      <c r="Q190" s="29"/>
      <c r="R190" s="411"/>
    </row>
    <row r="191" spans="1:18" x14ac:dyDescent="0.2">
      <c r="J191" s="183"/>
      <c r="K191" s="133"/>
      <c r="L191" s="138">
        <v>7</v>
      </c>
      <c r="M191" s="178" t="s">
        <v>89</v>
      </c>
      <c r="N191" s="85" t="s">
        <v>113</v>
      </c>
      <c r="O191" s="29"/>
      <c r="P191" s="85" t="s">
        <v>113</v>
      </c>
      <c r="Q191" s="29"/>
      <c r="R191" s="411"/>
    </row>
    <row r="192" spans="1:18" x14ac:dyDescent="0.2">
      <c r="J192" s="183"/>
      <c r="K192" s="133"/>
      <c r="L192" s="138"/>
      <c r="M192" s="179"/>
      <c r="N192" s="85"/>
      <c r="O192" s="29"/>
      <c r="P192" s="85"/>
      <c r="Q192" s="29"/>
      <c r="R192" s="411"/>
    </row>
    <row r="193" spans="10:18" x14ac:dyDescent="0.2">
      <c r="J193" s="183"/>
      <c r="K193" s="133">
        <v>2</v>
      </c>
      <c r="L193" s="138">
        <v>1</v>
      </c>
      <c r="M193" s="179" t="s">
        <v>49</v>
      </c>
      <c r="N193" s="85">
        <v>400</v>
      </c>
      <c r="O193" s="29">
        <v>0</v>
      </c>
      <c r="P193" s="85">
        <v>800</v>
      </c>
      <c r="Q193" s="29">
        <v>600</v>
      </c>
      <c r="R193" s="411"/>
    </row>
    <row r="194" spans="10:18" x14ac:dyDescent="0.2">
      <c r="J194" s="183"/>
      <c r="K194" s="133"/>
      <c r="L194" s="138">
        <v>2</v>
      </c>
      <c r="M194" s="179" t="s">
        <v>49</v>
      </c>
      <c r="N194" s="85">
        <v>600</v>
      </c>
      <c r="O194" s="29">
        <v>400</v>
      </c>
      <c r="P194" s="85" t="s">
        <v>113</v>
      </c>
      <c r="Q194" s="29"/>
      <c r="R194" s="411"/>
    </row>
    <row r="195" spans="10:18" x14ac:dyDescent="0.2">
      <c r="J195" s="183"/>
      <c r="K195" s="133"/>
      <c r="L195" s="138">
        <v>3</v>
      </c>
      <c r="M195" s="179" t="s">
        <v>49</v>
      </c>
      <c r="N195" s="85">
        <v>600</v>
      </c>
      <c r="O195" s="29">
        <v>200</v>
      </c>
      <c r="P195" s="85" t="s">
        <v>113</v>
      </c>
      <c r="Q195" s="29"/>
      <c r="R195" s="411"/>
    </row>
    <row r="196" spans="10:18" x14ac:dyDescent="0.2">
      <c r="J196" s="183"/>
      <c r="K196" s="133"/>
      <c r="L196" s="138">
        <v>4</v>
      </c>
      <c r="M196" s="178" t="s">
        <v>89</v>
      </c>
      <c r="N196" s="85">
        <v>600</v>
      </c>
      <c r="O196" s="29">
        <v>400</v>
      </c>
      <c r="P196" s="85">
        <v>1200</v>
      </c>
      <c r="Q196" s="29">
        <v>600</v>
      </c>
      <c r="R196" s="411"/>
    </row>
    <row r="197" spans="10:18" x14ac:dyDescent="0.2">
      <c r="J197" s="183"/>
      <c r="K197" s="133"/>
      <c r="L197" s="138">
        <v>5</v>
      </c>
      <c r="M197" s="178" t="s">
        <v>89</v>
      </c>
      <c r="N197" s="85" t="s">
        <v>113</v>
      </c>
      <c r="O197" s="29"/>
      <c r="P197" s="85" t="s">
        <v>113</v>
      </c>
      <c r="Q197" s="29"/>
      <c r="R197" s="411"/>
    </row>
    <row r="198" spans="10:18" x14ac:dyDescent="0.2">
      <c r="J198" s="188"/>
      <c r="K198" s="143"/>
      <c r="L198" s="144"/>
      <c r="M198" s="187"/>
      <c r="N198" s="190"/>
      <c r="O198" s="189"/>
      <c r="P198" s="190"/>
      <c r="Q198" s="189"/>
      <c r="R198" s="411"/>
    </row>
    <row r="199" spans="10:18" x14ac:dyDescent="0.2">
      <c r="J199" s="188"/>
      <c r="K199" s="169"/>
      <c r="L199" s="144"/>
      <c r="M199" s="187"/>
      <c r="N199" s="146"/>
      <c r="O199" s="145"/>
      <c r="P199" s="146"/>
      <c r="Q199" s="145"/>
      <c r="R199" s="411"/>
    </row>
    <row r="200" spans="10:18" x14ac:dyDescent="0.2">
      <c r="J200" s="55">
        <v>43864</v>
      </c>
      <c r="K200" s="133" t="s">
        <v>94</v>
      </c>
      <c r="L200" s="138">
        <v>1</v>
      </c>
      <c r="M200" s="179" t="s">
        <v>49</v>
      </c>
      <c r="N200" s="85">
        <v>900</v>
      </c>
      <c r="O200" s="29">
        <v>900</v>
      </c>
      <c r="P200" s="85">
        <v>500</v>
      </c>
      <c r="Q200" s="29">
        <v>300</v>
      </c>
      <c r="R200" s="411"/>
    </row>
    <row r="201" spans="10:18" x14ac:dyDescent="0.2">
      <c r="J201" s="183"/>
      <c r="K201" s="133"/>
      <c r="L201" s="138">
        <v>2</v>
      </c>
      <c r="M201" s="179" t="s">
        <v>49</v>
      </c>
      <c r="N201" s="85">
        <v>900</v>
      </c>
      <c r="O201" s="29">
        <v>500</v>
      </c>
      <c r="P201" s="85">
        <v>500</v>
      </c>
      <c r="Q201" s="29">
        <v>300</v>
      </c>
      <c r="R201" s="411"/>
    </row>
    <row r="202" spans="10:18" x14ac:dyDescent="0.2">
      <c r="J202" s="183"/>
      <c r="K202" s="133"/>
      <c r="L202" s="138">
        <v>3</v>
      </c>
      <c r="M202" s="179" t="s">
        <v>49</v>
      </c>
      <c r="N202" s="85">
        <v>900</v>
      </c>
      <c r="O202" s="29">
        <v>500</v>
      </c>
      <c r="P202" s="85">
        <v>500</v>
      </c>
      <c r="Q202" s="29">
        <v>300</v>
      </c>
      <c r="R202" s="411"/>
    </row>
    <row r="203" spans="10:18" x14ac:dyDescent="0.2">
      <c r="J203" s="183"/>
      <c r="K203" s="133"/>
      <c r="L203" s="138">
        <v>4</v>
      </c>
      <c r="M203" s="179" t="s">
        <v>49</v>
      </c>
      <c r="N203" s="85">
        <v>900</v>
      </c>
      <c r="O203" s="29">
        <v>500</v>
      </c>
      <c r="P203" s="85">
        <v>500</v>
      </c>
      <c r="Q203" s="29">
        <v>300</v>
      </c>
      <c r="R203" s="411"/>
    </row>
    <row r="204" spans="10:18" x14ac:dyDescent="0.2">
      <c r="J204" s="183"/>
      <c r="K204" s="133"/>
      <c r="L204" s="138">
        <v>5</v>
      </c>
      <c r="M204" s="179" t="s">
        <v>49</v>
      </c>
      <c r="N204" s="85">
        <v>900</v>
      </c>
      <c r="O204" s="29">
        <v>500</v>
      </c>
      <c r="P204" s="85">
        <v>500</v>
      </c>
      <c r="Q204" s="29">
        <v>300</v>
      </c>
      <c r="R204" s="411"/>
    </row>
    <row r="205" spans="10:18" x14ac:dyDescent="0.2">
      <c r="J205" s="183"/>
      <c r="K205" s="133"/>
      <c r="L205" s="138">
        <v>6</v>
      </c>
      <c r="M205" s="179" t="s">
        <v>49</v>
      </c>
      <c r="N205" s="85">
        <v>900</v>
      </c>
      <c r="O205" s="29">
        <v>500</v>
      </c>
      <c r="P205" s="85">
        <v>500</v>
      </c>
      <c r="Q205" s="29">
        <v>300</v>
      </c>
      <c r="R205" s="411"/>
    </row>
    <row r="206" spans="10:18" x14ac:dyDescent="0.2">
      <c r="J206" s="183"/>
      <c r="K206" s="133"/>
      <c r="L206" s="138">
        <v>7</v>
      </c>
      <c r="M206" s="179" t="s">
        <v>49</v>
      </c>
      <c r="N206" s="85">
        <v>900</v>
      </c>
      <c r="O206" s="29">
        <v>500</v>
      </c>
      <c r="P206" s="85">
        <v>500</v>
      </c>
      <c r="Q206" s="29">
        <v>300</v>
      </c>
      <c r="R206" s="411"/>
    </row>
    <row r="207" spans="10:18" x14ac:dyDescent="0.2">
      <c r="J207" s="183"/>
      <c r="K207" s="133"/>
      <c r="L207" s="138">
        <v>8</v>
      </c>
      <c r="M207" s="178" t="s">
        <v>89</v>
      </c>
      <c r="N207" s="85" t="s">
        <v>113</v>
      </c>
      <c r="O207" s="29"/>
      <c r="P207" s="85" t="s">
        <v>113</v>
      </c>
      <c r="Q207" s="29"/>
      <c r="R207" s="411"/>
    </row>
    <row r="208" spans="10:18" x14ac:dyDescent="0.2">
      <c r="J208" s="183"/>
      <c r="K208" s="133"/>
      <c r="L208" s="138">
        <v>9</v>
      </c>
      <c r="M208" s="178" t="s">
        <v>89</v>
      </c>
      <c r="N208" s="85" t="s">
        <v>113</v>
      </c>
      <c r="O208" s="29"/>
      <c r="P208" s="85" t="s">
        <v>113</v>
      </c>
      <c r="Q208" s="29"/>
      <c r="R208" s="411"/>
    </row>
    <row r="209" spans="10:18" x14ac:dyDescent="0.2">
      <c r="J209" s="183"/>
      <c r="K209" s="133"/>
      <c r="L209" s="138"/>
      <c r="M209" s="179"/>
      <c r="N209" s="85"/>
      <c r="O209" s="29"/>
      <c r="P209" s="85"/>
      <c r="Q209" s="29"/>
      <c r="R209" s="411"/>
    </row>
    <row r="210" spans="10:18" x14ac:dyDescent="0.2">
      <c r="J210" s="183"/>
      <c r="K210" s="133" t="s">
        <v>95</v>
      </c>
      <c r="L210" s="138">
        <v>1</v>
      </c>
      <c r="M210" s="179" t="s">
        <v>49</v>
      </c>
      <c r="N210" s="85">
        <v>900</v>
      </c>
      <c r="O210" s="29">
        <v>400</v>
      </c>
      <c r="P210" s="85">
        <v>900</v>
      </c>
      <c r="Q210" s="29">
        <v>400</v>
      </c>
      <c r="R210" s="411"/>
    </row>
    <row r="211" spans="10:18" x14ac:dyDescent="0.2">
      <c r="J211" s="183"/>
      <c r="K211" s="133"/>
      <c r="L211" s="138">
        <v>2</v>
      </c>
      <c r="M211" s="179" t="s">
        <v>49</v>
      </c>
      <c r="N211" s="85">
        <v>900</v>
      </c>
      <c r="O211" s="29">
        <v>400</v>
      </c>
      <c r="P211" s="85">
        <v>900</v>
      </c>
      <c r="Q211" s="29">
        <v>400</v>
      </c>
      <c r="R211" s="411"/>
    </row>
    <row r="212" spans="10:18" x14ac:dyDescent="0.2">
      <c r="J212" s="183"/>
      <c r="K212" s="133"/>
      <c r="L212" s="138">
        <v>3</v>
      </c>
      <c r="M212" s="179" t="s">
        <v>49</v>
      </c>
      <c r="N212" s="85">
        <v>900</v>
      </c>
      <c r="O212" s="29">
        <v>400</v>
      </c>
      <c r="P212" s="85">
        <v>900</v>
      </c>
      <c r="Q212" s="29">
        <v>400</v>
      </c>
      <c r="R212" s="411"/>
    </row>
    <row r="213" spans="10:18" x14ac:dyDescent="0.2">
      <c r="J213" s="183"/>
      <c r="K213" s="133"/>
      <c r="L213" s="138">
        <v>4</v>
      </c>
      <c r="M213" s="179" t="s">
        <v>49</v>
      </c>
      <c r="N213" s="85">
        <v>900</v>
      </c>
      <c r="O213" s="29">
        <v>400</v>
      </c>
      <c r="P213" s="85">
        <v>900</v>
      </c>
      <c r="Q213" s="29">
        <v>400</v>
      </c>
      <c r="R213" s="411"/>
    </row>
    <row r="214" spans="10:18" x14ac:dyDescent="0.2">
      <c r="J214" s="183"/>
      <c r="K214" s="133"/>
      <c r="L214" s="138">
        <v>5</v>
      </c>
      <c r="M214" s="179" t="s">
        <v>49</v>
      </c>
      <c r="N214" s="85">
        <v>900</v>
      </c>
      <c r="O214" s="29">
        <v>400</v>
      </c>
      <c r="P214" s="85">
        <v>900</v>
      </c>
      <c r="Q214" s="29">
        <v>400</v>
      </c>
      <c r="R214" s="411"/>
    </row>
    <row r="215" spans="10:18" x14ac:dyDescent="0.2">
      <c r="J215" s="183"/>
      <c r="K215" s="133"/>
      <c r="L215" s="138">
        <v>6</v>
      </c>
      <c r="M215" s="179" t="s">
        <v>49</v>
      </c>
      <c r="N215" s="85">
        <v>900</v>
      </c>
      <c r="O215" s="29">
        <v>400</v>
      </c>
      <c r="P215" s="85">
        <v>900</v>
      </c>
      <c r="Q215" s="29">
        <v>400</v>
      </c>
      <c r="R215" s="411"/>
    </row>
    <row r="216" spans="10:18" x14ac:dyDescent="0.2">
      <c r="J216" s="183"/>
      <c r="K216" s="134"/>
      <c r="L216" s="138">
        <v>7</v>
      </c>
      <c r="M216" s="179" t="s">
        <v>49</v>
      </c>
      <c r="N216" s="85">
        <v>900</v>
      </c>
      <c r="O216" s="29">
        <v>400</v>
      </c>
      <c r="P216" s="85">
        <v>900</v>
      </c>
      <c r="Q216" s="29">
        <v>400</v>
      </c>
      <c r="R216" s="411"/>
    </row>
    <row r="217" spans="10:18" x14ac:dyDescent="0.2">
      <c r="J217" s="183"/>
      <c r="K217" s="133"/>
      <c r="L217" s="138">
        <v>8</v>
      </c>
      <c r="M217" s="180" t="s">
        <v>50</v>
      </c>
      <c r="N217" s="85" t="s">
        <v>125</v>
      </c>
      <c r="O217" s="29"/>
      <c r="P217" s="85" t="s">
        <v>125</v>
      </c>
      <c r="Q217" s="29"/>
      <c r="R217" s="411"/>
    </row>
    <row r="218" spans="10:18" x14ac:dyDescent="0.2">
      <c r="J218" s="183"/>
      <c r="K218" s="133"/>
      <c r="L218" s="138">
        <v>9</v>
      </c>
      <c r="M218" s="178" t="s">
        <v>89</v>
      </c>
      <c r="N218" s="85"/>
      <c r="O218" s="29"/>
      <c r="P218" s="85">
        <v>800</v>
      </c>
      <c r="Q218" s="29" t="s">
        <v>43</v>
      </c>
      <c r="R218" s="411"/>
    </row>
    <row r="219" spans="10:18" x14ac:dyDescent="0.2">
      <c r="J219" s="183"/>
      <c r="K219" s="133"/>
      <c r="L219" s="133"/>
      <c r="M219" s="29"/>
      <c r="N219" s="85"/>
      <c r="O219" s="29"/>
      <c r="P219" s="85"/>
      <c r="Q219" s="29"/>
      <c r="R219" s="411"/>
    </row>
    <row r="220" spans="10:18" x14ac:dyDescent="0.2">
      <c r="J220" s="183"/>
      <c r="K220" s="133">
        <v>2</v>
      </c>
      <c r="L220" s="138">
        <v>1</v>
      </c>
      <c r="M220" s="179" t="s">
        <v>49</v>
      </c>
      <c r="N220" s="85">
        <v>900</v>
      </c>
      <c r="O220" s="29">
        <v>600</v>
      </c>
      <c r="P220" s="85">
        <v>700</v>
      </c>
      <c r="Q220" s="29">
        <v>100</v>
      </c>
      <c r="R220" s="411"/>
    </row>
    <row r="221" spans="10:18" x14ac:dyDescent="0.2">
      <c r="J221" s="183"/>
      <c r="K221" s="133"/>
      <c r="L221" s="138">
        <v>2</v>
      </c>
      <c r="M221" s="179" t="s">
        <v>49</v>
      </c>
      <c r="N221" s="85">
        <v>900</v>
      </c>
      <c r="O221" s="29">
        <v>600</v>
      </c>
      <c r="P221" s="85">
        <v>700</v>
      </c>
      <c r="Q221" s="29">
        <v>100</v>
      </c>
      <c r="R221" s="411"/>
    </row>
    <row r="222" spans="10:18" x14ac:dyDescent="0.2">
      <c r="J222" s="183"/>
      <c r="K222" s="133"/>
      <c r="L222" s="138">
        <v>3</v>
      </c>
      <c r="M222" s="179" t="s">
        <v>49</v>
      </c>
      <c r="N222" s="85">
        <v>900</v>
      </c>
      <c r="O222" s="29">
        <v>600</v>
      </c>
      <c r="P222" s="85">
        <v>700</v>
      </c>
      <c r="Q222" s="29">
        <v>100</v>
      </c>
      <c r="R222" s="411"/>
    </row>
    <row r="223" spans="10:18" x14ac:dyDescent="0.2">
      <c r="J223" s="183"/>
      <c r="K223" s="133"/>
      <c r="L223" s="138">
        <v>4</v>
      </c>
      <c r="M223" s="179" t="s">
        <v>49</v>
      </c>
      <c r="N223" s="85">
        <v>900</v>
      </c>
      <c r="O223" s="29">
        <v>600</v>
      </c>
      <c r="P223" s="85">
        <v>700</v>
      </c>
      <c r="Q223" s="29">
        <v>100</v>
      </c>
      <c r="R223" s="411"/>
    </row>
    <row r="224" spans="10:18" x14ac:dyDescent="0.2">
      <c r="J224" s="183"/>
      <c r="K224" s="133"/>
      <c r="L224" s="133">
        <v>5</v>
      </c>
      <c r="M224" s="179" t="s">
        <v>49</v>
      </c>
      <c r="N224" s="85">
        <v>900</v>
      </c>
      <c r="O224" s="29">
        <v>600</v>
      </c>
      <c r="P224" s="85">
        <v>700</v>
      </c>
      <c r="Q224" s="29">
        <v>100</v>
      </c>
      <c r="R224" s="411"/>
    </row>
    <row r="225" spans="10:18" x14ac:dyDescent="0.2">
      <c r="J225" s="183"/>
      <c r="K225" s="133"/>
      <c r="L225" s="138">
        <v>6</v>
      </c>
      <c r="M225" s="179" t="s">
        <v>49</v>
      </c>
      <c r="N225" s="85">
        <v>900</v>
      </c>
      <c r="O225" s="29">
        <v>600</v>
      </c>
      <c r="P225" s="85">
        <v>700</v>
      </c>
      <c r="Q225" s="29">
        <v>100</v>
      </c>
      <c r="R225" s="411"/>
    </row>
    <row r="226" spans="10:18" x14ac:dyDescent="0.2">
      <c r="J226" s="183"/>
      <c r="K226" s="133"/>
      <c r="L226" s="138">
        <v>7</v>
      </c>
      <c r="M226" s="179" t="s">
        <v>49</v>
      </c>
      <c r="N226" s="85">
        <v>900</v>
      </c>
      <c r="O226" s="29">
        <v>600</v>
      </c>
      <c r="P226" s="85">
        <v>700</v>
      </c>
      <c r="Q226" s="29">
        <v>100</v>
      </c>
      <c r="R226" s="411"/>
    </row>
    <row r="227" spans="10:18" x14ac:dyDescent="0.2">
      <c r="J227" s="183"/>
      <c r="K227" s="133"/>
      <c r="L227" s="138">
        <v>8</v>
      </c>
      <c r="M227" s="180" t="s">
        <v>50</v>
      </c>
      <c r="N227" s="85">
        <v>600</v>
      </c>
      <c r="O227" s="29">
        <v>600</v>
      </c>
      <c r="P227" s="85">
        <v>600</v>
      </c>
      <c r="Q227" s="29">
        <v>0</v>
      </c>
      <c r="R227" s="411"/>
    </row>
    <row r="228" spans="10:18" x14ac:dyDescent="0.2">
      <c r="J228" s="183"/>
      <c r="K228" s="133"/>
      <c r="L228" s="138">
        <v>9</v>
      </c>
      <c r="M228" s="180" t="s">
        <v>50</v>
      </c>
      <c r="N228" s="85">
        <v>600</v>
      </c>
      <c r="O228" s="29">
        <v>600</v>
      </c>
      <c r="P228" s="85">
        <v>600</v>
      </c>
      <c r="Q228" s="29">
        <v>0</v>
      </c>
      <c r="R228" s="411"/>
    </row>
    <row r="229" spans="10:18" x14ac:dyDescent="0.2">
      <c r="J229" s="183"/>
      <c r="K229" s="133"/>
      <c r="L229" s="138">
        <v>10</v>
      </c>
      <c r="M229" s="178" t="s">
        <v>89</v>
      </c>
      <c r="N229" s="85" t="s">
        <v>113</v>
      </c>
      <c r="O229" s="29"/>
      <c r="P229" s="85">
        <v>800</v>
      </c>
      <c r="Q229" s="29">
        <v>200</v>
      </c>
      <c r="R229" s="411"/>
    </row>
    <row r="230" spans="10:18" x14ac:dyDescent="0.2">
      <c r="J230" s="183"/>
      <c r="K230" s="133"/>
      <c r="L230" s="133">
        <v>11</v>
      </c>
      <c r="M230" s="178" t="s">
        <v>89</v>
      </c>
      <c r="N230" s="85" t="s">
        <v>113</v>
      </c>
      <c r="O230" s="29"/>
      <c r="P230" s="85" t="s">
        <v>113</v>
      </c>
      <c r="Q230" s="29"/>
      <c r="R230" s="411"/>
    </row>
    <row r="231" spans="10:18" x14ac:dyDescent="0.2">
      <c r="J231" s="183"/>
      <c r="K231" s="56"/>
      <c r="L231" s="56"/>
      <c r="M231" s="179"/>
      <c r="N231" s="85"/>
      <c r="O231" s="29"/>
      <c r="P231" s="85"/>
      <c r="Q231" s="29"/>
      <c r="R231" s="411"/>
    </row>
    <row r="232" spans="10:18" x14ac:dyDescent="0.2">
      <c r="J232" s="183"/>
      <c r="K232" s="56">
        <v>3</v>
      </c>
      <c r="L232" s="56">
        <v>1</v>
      </c>
      <c r="M232" s="179" t="s">
        <v>49</v>
      </c>
      <c r="N232" s="85">
        <v>800</v>
      </c>
      <c r="O232" s="29" t="s">
        <v>43</v>
      </c>
      <c r="P232" s="85">
        <v>600</v>
      </c>
      <c r="Q232" s="29">
        <v>0</v>
      </c>
      <c r="R232" s="411"/>
    </row>
    <row r="233" spans="10:18" x14ac:dyDescent="0.2">
      <c r="J233" s="183"/>
      <c r="K233" s="56"/>
      <c r="L233" s="56">
        <v>2</v>
      </c>
      <c r="M233" s="179" t="s">
        <v>49</v>
      </c>
      <c r="N233" s="85">
        <v>800</v>
      </c>
      <c r="O233" s="29">
        <v>200</v>
      </c>
      <c r="P233" s="85">
        <v>800</v>
      </c>
      <c r="Q233" s="29">
        <v>200</v>
      </c>
      <c r="R233" s="411"/>
    </row>
    <row r="234" spans="10:18" x14ac:dyDescent="0.2">
      <c r="J234" s="183"/>
      <c r="K234" s="56"/>
      <c r="L234" s="56">
        <v>3</v>
      </c>
      <c r="M234" s="179" t="s">
        <v>49</v>
      </c>
      <c r="N234" s="85">
        <v>800</v>
      </c>
      <c r="O234" s="29">
        <v>400</v>
      </c>
      <c r="P234" s="85">
        <v>800</v>
      </c>
      <c r="Q234" s="29">
        <v>1000</v>
      </c>
      <c r="R234" s="411"/>
    </row>
    <row r="235" spans="10:18" x14ac:dyDescent="0.2">
      <c r="J235" s="183"/>
      <c r="K235" s="56"/>
      <c r="L235" s="56">
        <v>4</v>
      </c>
      <c r="M235" s="179" t="s">
        <v>49</v>
      </c>
      <c r="N235" s="85">
        <v>800</v>
      </c>
      <c r="O235" s="29" t="s">
        <v>43</v>
      </c>
      <c r="P235" s="85" t="s">
        <v>99</v>
      </c>
      <c r="Q235" s="29"/>
      <c r="R235" s="411"/>
    </row>
    <row r="236" spans="10:18" x14ac:dyDescent="0.2">
      <c r="J236" s="183"/>
      <c r="K236" s="56"/>
      <c r="L236" s="56">
        <v>5</v>
      </c>
      <c r="M236" s="180" t="s">
        <v>50</v>
      </c>
      <c r="N236" s="85">
        <v>600</v>
      </c>
      <c r="O236" s="29" t="s">
        <v>43</v>
      </c>
      <c r="P236" s="85">
        <v>600</v>
      </c>
      <c r="Q236" s="29">
        <v>0</v>
      </c>
      <c r="R236" s="411"/>
    </row>
    <row r="237" spans="10:18" x14ac:dyDescent="0.2">
      <c r="J237" s="183"/>
      <c r="K237" s="56"/>
      <c r="L237" s="56">
        <v>6</v>
      </c>
      <c r="M237" s="178" t="s">
        <v>89</v>
      </c>
      <c r="N237" s="85">
        <v>1200</v>
      </c>
      <c r="O237" s="29">
        <v>1000</v>
      </c>
      <c r="P237" s="85" t="s">
        <v>113</v>
      </c>
      <c r="Q237" s="29"/>
      <c r="R237" s="411"/>
    </row>
    <row r="238" spans="10:18" x14ac:dyDescent="0.2">
      <c r="J238" s="183"/>
      <c r="K238" s="56"/>
      <c r="L238" s="56">
        <v>7</v>
      </c>
      <c r="M238" s="178" t="s">
        <v>89</v>
      </c>
      <c r="N238" s="85" t="s">
        <v>113</v>
      </c>
      <c r="O238" s="29"/>
      <c r="P238" s="85" t="s">
        <v>113</v>
      </c>
      <c r="Q238" s="29"/>
      <c r="R238" s="411"/>
    </row>
    <row r="239" spans="10:18" x14ac:dyDescent="0.2">
      <c r="J239" s="183"/>
      <c r="K239" s="56"/>
      <c r="L239" s="56">
        <v>8</v>
      </c>
      <c r="M239" s="178" t="s">
        <v>89</v>
      </c>
      <c r="N239" s="85">
        <v>1200</v>
      </c>
      <c r="O239" s="29">
        <v>1000</v>
      </c>
      <c r="P239" s="85" t="s">
        <v>113</v>
      </c>
      <c r="Q239" s="29"/>
      <c r="R239" s="411"/>
    </row>
    <row r="240" spans="10:18" x14ac:dyDescent="0.2">
      <c r="J240" s="183"/>
      <c r="K240" s="56"/>
      <c r="L240" s="56">
        <v>9</v>
      </c>
      <c r="M240" s="178" t="s">
        <v>89</v>
      </c>
      <c r="N240" s="85" t="s">
        <v>113</v>
      </c>
      <c r="O240" s="29"/>
      <c r="P240" s="85" t="s">
        <v>113</v>
      </c>
      <c r="Q240" s="29"/>
      <c r="R240" s="411"/>
    </row>
    <row r="241" spans="10:18" x14ac:dyDescent="0.2">
      <c r="J241" s="188"/>
      <c r="K241" s="186"/>
      <c r="L241" s="186"/>
      <c r="M241" s="187"/>
      <c r="N241" s="190"/>
      <c r="O241" s="189"/>
      <c r="P241" s="190"/>
      <c r="Q241" s="189"/>
      <c r="R241" s="411"/>
    </row>
    <row r="242" spans="10:18" x14ac:dyDescent="0.2">
      <c r="J242" s="184">
        <v>43866</v>
      </c>
      <c r="K242" s="56">
        <v>1</v>
      </c>
      <c r="L242" s="56">
        <v>1</v>
      </c>
      <c r="M242" s="179" t="s">
        <v>49</v>
      </c>
      <c r="N242" s="85">
        <v>1200</v>
      </c>
      <c r="O242" s="29">
        <v>600</v>
      </c>
      <c r="P242" s="85">
        <v>800</v>
      </c>
      <c r="Q242" s="29">
        <v>600</v>
      </c>
      <c r="R242" s="411"/>
    </row>
    <row r="243" spans="10:18" x14ac:dyDescent="0.2">
      <c r="J243" s="183"/>
      <c r="K243" s="56"/>
      <c r="L243" s="56">
        <v>2</v>
      </c>
      <c r="M243" s="179" t="s">
        <v>49</v>
      </c>
      <c r="N243" s="85">
        <v>600</v>
      </c>
      <c r="O243" s="29">
        <v>400</v>
      </c>
      <c r="P243" s="85">
        <v>800</v>
      </c>
      <c r="Q243" s="29">
        <v>300</v>
      </c>
      <c r="R243" s="411"/>
    </row>
    <row r="244" spans="10:18" x14ac:dyDescent="0.2">
      <c r="J244" s="183"/>
      <c r="K244" s="56"/>
      <c r="L244" s="56">
        <v>3</v>
      </c>
      <c r="M244" s="179" t="s">
        <v>49</v>
      </c>
      <c r="N244" s="85">
        <v>1200</v>
      </c>
      <c r="O244" s="29">
        <v>400</v>
      </c>
      <c r="P244" s="85">
        <v>800</v>
      </c>
      <c r="Q244" s="29">
        <v>300</v>
      </c>
      <c r="R244" s="411"/>
    </row>
    <row r="245" spans="10:18" x14ac:dyDescent="0.2">
      <c r="J245" s="183"/>
      <c r="K245" s="56"/>
      <c r="L245" s="56">
        <v>4</v>
      </c>
      <c r="M245" s="179" t="s">
        <v>49</v>
      </c>
      <c r="N245" s="85">
        <v>1200</v>
      </c>
      <c r="O245" s="29">
        <v>600</v>
      </c>
      <c r="P245" s="85">
        <v>800</v>
      </c>
      <c r="Q245" s="29">
        <v>300</v>
      </c>
      <c r="R245" s="411"/>
    </row>
    <row r="246" spans="10:18" x14ac:dyDescent="0.2">
      <c r="J246" s="183"/>
      <c r="K246" s="56"/>
      <c r="L246" s="56">
        <v>5</v>
      </c>
      <c r="M246" s="179" t="s">
        <v>49</v>
      </c>
      <c r="N246" s="85">
        <v>800</v>
      </c>
      <c r="O246" s="29">
        <v>400</v>
      </c>
      <c r="P246" s="85">
        <v>1200</v>
      </c>
      <c r="Q246" s="29">
        <v>800</v>
      </c>
      <c r="R246" s="411"/>
    </row>
    <row r="247" spans="10:18" x14ac:dyDescent="0.2">
      <c r="J247" s="183"/>
      <c r="K247" s="56"/>
      <c r="L247" s="56">
        <v>6</v>
      </c>
      <c r="M247" s="180" t="s">
        <v>50</v>
      </c>
      <c r="N247" s="85">
        <v>800</v>
      </c>
      <c r="O247" s="29">
        <v>400</v>
      </c>
      <c r="P247" s="85">
        <v>800</v>
      </c>
      <c r="Q247" s="29">
        <v>300</v>
      </c>
      <c r="R247" s="411"/>
    </row>
    <row r="248" spans="10:18" x14ac:dyDescent="0.2">
      <c r="J248" s="183"/>
      <c r="K248" s="56"/>
      <c r="L248" s="56">
        <v>7</v>
      </c>
      <c r="M248" s="180" t="s">
        <v>50</v>
      </c>
      <c r="N248" s="85" t="s">
        <v>113</v>
      </c>
      <c r="O248" s="29"/>
      <c r="P248" s="85" t="s">
        <v>113</v>
      </c>
      <c r="Q248" s="29"/>
      <c r="R248" s="411"/>
    </row>
    <row r="249" spans="10:18" x14ac:dyDescent="0.2">
      <c r="J249" s="183"/>
      <c r="K249" s="56"/>
      <c r="L249" s="56">
        <v>8</v>
      </c>
      <c r="M249" s="178" t="s">
        <v>89</v>
      </c>
      <c r="N249" s="85" t="s">
        <v>113</v>
      </c>
      <c r="O249" s="29"/>
      <c r="P249" s="85" t="s">
        <v>113</v>
      </c>
      <c r="Q249" s="29"/>
      <c r="R249" s="411"/>
    </row>
    <row r="250" spans="10:18" x14ac:dyDescent="0.2">
      <c r="J250" s="183"/>
      <c r="K250" s="56"/>
      <c r="L250" s="56"/>
      <c r="M250" s="179"/>
      <c r="N250" s="85"/>
      <c r="O250" s="29"/>
      <c r="P250" s="85"/>
      <c r="Q250" s="29"/>
      <c r="R250" s="411"/>
    </row>
    <row r="251" spans="10:18" x14ac:dyDescent="0.2">
      <c r="J251" s="183"/>
      <c r="K251" s="56">
        <v>2</v>
      </c>
      <c r="L251" s="56">
        <v>1</v>
      </c>
      <c r="M251" s="179" t="s">
        <v>49</v>
      </c>
      <c r="N251" s="85"/>
      <c r="O251" s="29"/>
      <c r="P251" s="85">
        <v>800</v>
      </c>
      <c r="Q251" s="29">
        <v>0</v>
      </c>
      <c r="R251" s="411"/>
    </row>
    <row r="252" spans="10:18" x14ac:dyDescent="0.2">
      <c r="J252" s="183"/>
      <c r="K252" s="56"/>
      <c r="L252" s="56">
        <v>2</v>
      </c>
      <c r="M252" s="179" t="s">
        <v>49</v>
      </c>
      <c r="N252" s="85"/>
      <c r="O252" s="29"/>
      <c r="P252" s="85">
        <v>800</v>
      </c>
      <c r="Q252" s="29">
        <v>0</v>
      </c>
      <c r="R252" s="411"/>
    </row>
    <row r="253" spans="10:18" x14ac:dyDescent="0.2">
      <c r="J253" s="183"/>
      <c r="K253" s="56"/>
      <c r="L253" s="56">
        <v>3</v>
      </c>
      <c r="M253" s="178" t="s">
        <v>89</v>
      </c>
      <c r="N253" s="85" t="s">
        <v>113</v>
      </c>
      <c r="O253" s="29"/>
      <c r="P253" s="85" t="s">
        <v>113</v>
      </c>
      <c r="Q253" s="29"/>
      <c r="R253" s="411"/>
    </row>
    <row r="254" spans="10:18" x14ac:dyDescent="0.2">
      <c r="J254" s="188"/>
      <c r="K254" s="186"/>
      <c r="L254" s="186"/>
      <c r="M254" s="187"/>
      <c r="N254" s="190"/>
      <c r="O254" s="189"/>
      <c r="P254" s="190"/>
      <c r="Q254" s="189"/>
      <c r="R254" s="411"/>
    </row>
    <row r="255" spans="10:18" x14ac:dyDescent="0.2">
      <c r="J255" s="184">
        <v>43871</v>
      </c>
      <c r="K255" s="56">
        <v>1</v>
      </c>
      <c r="L255" s="56">
        <v>1</v>
      </c>
      <c r="M255" s="179" t="s">
        <v>49</v>
      </c>
      <c r="N255" s="85">
        <v>500</v>
      </c>
      <c r="O255" s="29">
        <v>400</v>
      </c>
      <c r="P255" s="85">
        <v>500</v>
      </c>
      <c r="Q255" s="29">
        <v>400</v>
      </c>
      <c r="R255" s="411"/>
    </row>
    <row r="256" spans="10:18" x14ac:dyDescent="0.2">
      <c r="J256" s="183"/>
      <c r="K256" s="56"/>
      <c r="L256" s="56">
        <v>2</v>
      </c>
      <c r="M256" s="179" t="s">
        <v>49</v>
      </c>
      <c r="N256" s="85">
        <v>500</v>
      </c>
      <c r="O256" s="29">
        <v>400</v>
      </c>
      <c r="P256" s="85">
        <v>500</v>
      </c>
      <c r="Q256" s="29">
        <v>400</v>
      </c>
      <c r="R256" s="411"/>
    </row>
    <row r="257" spans="10:18" x14ac:dyDescent="0.2">
      <c r="J257" s="183"/>
      <c r="K257" s="56"/>
      <c r="L257" s="56">
        <v>3</v>
      </c>
      <c r="M257" s="179" t="s">
        <v>49</v>
      </c>
      <c r="N257" s="85">
        <v>500</v>
      </c>
      <c r="O257" s="29">
        <v>400</v>
      </c>
      <c r="P257" s="85">
        <v>500</v>
      </c>
      <c r="Q257" s="29">
        <v>400</v>
      </c>
      <c r="R257" s="411"/>
    </row>
    <row r="258" spans="10:18" x14ac:dyDescent="0.2">
      <c r="J258" s="183"/>
      <c r="K258" s="56"/>
      <c r="L258" s="56">
        <v>4</v>
      </c>
      <c r="M258" s="179" t="s">
        <v>49</v>
      </c>
      <c r="N258" s="85">
        <v>500</v>
      </c>
      <c r="O258" s="29">
        <v>400</v>
      </c>
      <c r="P258" s="85">
        <v>500</v>
      </c>
      <c r="Q258" s="29">
        <v>400</v>
      </c>
      <c r="R258" s="411"/>
    </row>
    <row r="259" spans="10:18" x14ac:dyDescent="0.2">
      <c r="J259" s="183"/>
      <c r="K259" s="56"/>
      <c r="L259" s="56">
        <v>5</v>
      </c>
      <c r="M259" s="179" t="s">
        <v>49</v>
      </c>
      <c r="N259" s="85">
        <v>500</v>
      </c>
      <c r="O259" s="29">
        <v>400</v>
      </c>
      <c r="P259" s="85">
        <v>500</v>
      </c>
      <c r="Q259" s="29">
        <v>400</v>
      </c>
      <c r="R259" s="411"/>
    </row>
    <row r="260" spans="10:18" x14ac:dyDescent="0.2">
      <c r="J260" s="183"/>
      <c r="K260" s="56"/>
      <c r="L260" s="56">
        <v>6</v>
      </c>
      <c r="M260" s="179" t="s">
        <v>49</v>
      </c>
      <c r="N260" s="85">
        <v>500</v>
      </c>
      <c r="O260" s="29">
        <v>400</v>
      </c>
      <c r="P260" s="85">
        <v>500</v>
      </c>
      <c r="Q260" s="29">
        <v>400</v>
      </c>
      <c r="R260" s="411"/>
    </row>
    <row r="261" spans="10:18" x14ac:dyDescent="0.2">
      <c r="J261" s="183"/>
      <c r="K261" s="56"/>
      <c r="L261" s="56">
        <v>7</v>
      </c>
      <c r="M261" s="180" t="s">
        <v>50</v>
      </c>
      <c r="N261" s="114"/>
      <c r="O261" s="35"/>
      <c r="P261" s="114">
        <v>600</v>
      </c>
      <c r="Q261" s="35">
        <v>200</v>
      </c>
      <c r="R261" s="411"/>
    </row>
    <row r="262" spans="10:18" x14ac:dyDescent="0.2">
      <c r="J262" s="183"/>
      <c r="K262" s="56"/>
      <c r="L262" s="56">
        <v>9</v>
      </c>
      <c r="M262" s="180" t="s">
        <v>50</v>
      </c>
      <c r="N262" s="114">
        <v>400</v>
      </c>
      <c r="O262" s="35" t="s">
        <v>43</v>
      </c>
      <c r="P262" s="114"/>
      <c r="Q262" s="35"/>
      <c r="R262" s="411"/>
    </row>
    <row r="263" spans="10:18" x14ac:dyDescent="0.2">
      <c r="J263" s="183"/>
      <c r="K263" s="56"/>
      <c r="L263" s="56">
        <v>8</v>
      </c>
      <c r="M263" s="180" t="s">
        <v>50</v>
      </c>
      <c r="N263" s="114">
        <v>800</v>
      </c>
      <c r="O263" s="35">
        <v>200</v>
      </c>
      <c r="P263" s="114">
        <v>800</v>
      </c>
      <c r="Q263" s="35">
        <v>800</v>
      </c>
      <c r="R263" s="411"/>
    </row>
    <row r="264" spans="10:18" x14ac:dyDescent="0.2">
      <c r="J264" s="183"/>
      <c r="K264" s="56"/>
      <c r="L264" s="56">
        <v>9</v>
      </c>
      <c r="M264" s="178" t="s">
        <v>89</v>
      </c>
      <c r="N264" s="114">
        <v>800</v>
      </c>
      <c r="O264" s="35">
        <v>600</v>
      </c>
      <c r="P264" s="114">
        <v>800</v>
      </c>
      <c r="Q264" s="35">
        <v>800</v>
      </c>
      <c r="R264" s="411"/>
    </row>
    <row r="265" spans="10:18" x14ac:dyDescent="0.2">
      <c r="J265" s="183"/>
      <c r="K265" s="56"/>
      <c r="L265" s="56">
        <v>10</v>
      </c>
      <c r="M265" s="178" t="s">
        <v>89</v>
      </c>
      <c r="N265" s="114" t="s">
        <v>113</v>
      </c>
      <c r="O265" s="35"/>
      <c r="P265" s="114" t="s">
        <v>113</v>
      </c>
      <c r="Q265" s="35"/>
      <c r="R265" s="411"/>
    </row>
    <row r="266" spans="10:18" x14ac:dyDescent="0.2">
      <c r="J266" s="183"/>
      <c r="K266" s="56"/>
      <c r="L266" s="56">
        <v>11</v>
      </c>
      <c r="M266" s="178" t="s">
        <v>89</v>
      </c>
      <c r="N266" s="114">
        <v>800</v>
      </c>
      <c r="O266" s="35">
        <v>400</v>
      </c>
      <c r="P266" s="114">
        <v>400</v>
      </c>
      <c r="Q266" s="35">
        <v>400</v>
      </c>
      <c r="R266" s="411"/>
    </row>
    <row r="267" spans="10:18" x14ac:dyDescent="0.2">
      <c r="J267" s="183"/>
      <c r="K267" s="56"/>
      <c r="L267" s="56">
        <v>12</v>
      </c>
      <c r="M267" s="178" t="s">
        <v>89</v>
      </c>
      <c r="N267" s="114"/>
      <c r="O267" s="35"/>
      <c r="P267" s="114">
        <v>400</v>
      </c>
      <c r="Q267" s="35" t="s">
        <v>43</v>
      </c>
      <c r="R267" s="411"/>
    </row>
    <row r="268" spans="10:18" x14ac:dyDescent="0.2">
      <c r="J268" s="183"/>
      <c r="K268" s="56"/>
      <c r="L268" s="56"/>
      <c r="M268" s="179"/>
      <c r="N268" s="114"/>
      <c r="O268" s="35"/>
      <c r="P268" s="114"/>
      <c r="Q268" s="35"/>
      <c r="R268" s="411"/>
    </row>
    <row r="269" spans="10:18" x14ac:dyDescent="0.2">
      <c r="J269" s="183"/>
      <c r="K269" s="56">
        <v>3</v>
      </c>
      <c r="L269" s="56">
        <v>1</v>
      </c>
      <c r="M269" s="179" t="s">
        <v>49</v>
      </c>
      <c r="N269" s="114">
        <v>600</v>
      </c>
      <c r="O269" s="35">
        <v>200</v>
      </c>
      <c r="P269" s="114">
        <v>600</v>
      </c>
      <c r="Q269" s="35">
        <v>200</v>
      </c>
      <c r="R269" s="411"/>
    </row>
    <row r="270" spans="10:18" x14ac:dyDescent="0.2">
      <c r="J270" s="183"/>
      <c r="K270" s="56"/>
      <c r="L270" s="56">
        <v>2</v>
      </c>
      <c r="M270" s="179" t="s">
        <v>49</v>
      </c>
      <c r="N270" s="114">
        <v>600</v>
      </c>
      <c r="O270" s="35">
        <v>200</v>
      </c>
      <c r="P270" s="114">
        <v>600</v>
      </c>
      <c r="Q270" s="35">
        <v>200</v>
      </c>
      <c r="R270" s="411"/>
    </row>
    <row r="271" spans="10:18" x14ac:dyDescent="0.2">
      <c r="J271" s="183"/>
      <c r="K271" s="56"/>
      <c r="L271" s="56">
        <v>3</v>
      </c>
      <c r="M271" s="179" t="s">
        <v>49</v>
      </c>
      <c r="N271" s="114">
        <v>600</v>
      </c>
      <c r="O271" s="35">
        <v>200</v>
      </c>
      <c r="P271" s="114">
        <v>600</v>
      </c>
      <c r="Q271" s="35">
        <v>200</v>
      </c>
      <c r="R271" s="411"/>
    </row>
    <row r="272" spans="10:18" x14ac:dyDescent="0.2">
      <c r="J272" s="183"/>
      <c r="K272" s="56"/>
      <c r="L272" s="56">
        <v>4</v>
      </c>
      <c r="M272" s="179" t="s">
        <v>49</v>
      </c>
      <c r="N272" s="114">
        <v>600</v>
      </c>
      <c r="O272" s="35">
        <v>200</v>
      </c>
      <c r="P272" s="114">
        <v>600</v>
      </c>
      <c r="Q272" s="35">
        <v>200</v>
      </c>
      <c r="R272" s="411"/>
    </row>
    <row r="273" spans="10:18" x14ac:dyDescent="0.2">
      <c r="J273" s="183"/>
      <c r="K273" s="56"/>
      <c r="L273" s="56">
        <v>5</v>
      </c>
      <c r="M273" s="179" t="s">
        <v>49</v>
      </c>
      <c r="N273" s="114">
        <v>600</v>
      </c>
      <c r="O273" s="35">
        <v>200</v>
      </c>
      <c r="P273" s="114">
        <v>600</v>
      </c>
      <c r="Q273" s="35">
        <v>200</v>
      </c>
      <c r="R273" s="411"/>
    </row>
    <row r="274" spans="10:18" x14ac:dyDescent="0.2">
      <c r="J274" s="183"/>
      <c r="K274" s="56"/>
      <c r="L274" s="56">
        <v>6</v>
      </c>
      <c r="M274" s="180" t="s">
        <v>50</v>
      </c>
      <c r="N274" s="114">
        <v>600</v>
      </c>
      <c r="O274" s="35">
        <v>400</v>
      </c>
      <c r="P274" s="114">
        <v>600</v>
      </c>
      <c r="Q274" s="35">
        <v>400</v>
      </c>
      <c r="R274" s="411"/>
    </row>
    <row r="275" spans="10:18" x14ac:dyDescent="0.2">
      <c r="J275" s="183"/>
      <c r="K275" s="56"/>
      <c r="L275" s="56">
        <v>7</v>
      </c>
      <c r="M275" s="180" t="s">
        <v>50</v>
      </c>
      <c r="N275" s="114">
        <v>600</v>
      </c>
      <c r="O275" s="35">
        <v>400</v>
      </c>
      <c r="P275" s="114">
        <v>600</v>
      </c>
      <c r="Q275" s="35">
        <v>400</v>
      </c>
      <c r="R275" s="411"/>
    </row>
    <row r="276" spans="10:18" x14ac:dyDescent="0.2">
      <c r="J276" s="183"/>
      <c r="K276" s="56"/>
      <c r="L276" s="56">
        <v>8</v>
      </c>
      <c r="M276" s="178" t="s">
        <v>89</v>
      </c>
      <c r="N276" s="114" t="s">
        <v>113</v>
      </c>
      <c r="O276" s="35"/>
      <c r="P276" s="114" t="s">
        <v>113</v>
      </c>
      <c r="Q276" s="35"/>
      <c r="R276" s="411"/>
    </row>
    <row r="277" spans="10:18" x14ac:dyDescent="0.2">
      <c r="J277" s="183"/>
      <c r="K277" s="56"/>
      <c r="L277" s="56">
        <v>9</v>
      </c>
      <c r="M277" s="178" t="s">
        <v>89</v>
      </c>
      <c r="N277" s="114" t="s">
        <v>113</v>
      </c>
      <c r="O277" s="35"/>
      <c r="P277" s="114" t="s">
        <v>113</v>
      </c>
      <c r="Q277" s="35"/>
      <c r="R277" s="411"/>
    </row>
    <row r="278" spans="10:18" x14ac:dyDescent="0.2">
      <c r="J278" s="183"/>
      <c r="K278" s="56"/>
      <c r="L278" s="56">
        <v>10</v>
      </c>
      <c r="M278" s="178" t="s">
        <v>89</v>
      </c>
      <c r="N278" s="114" t="s">
        <v>113</v>
      </c>
      <c r="O278" s="35"/>
      <c r="P278" s="114" t="s">
        <v>113</v>
      </c>
      <c r="Q278" s="35"/>
      <c r="R278" s="411"/>
    </row>
    <row r="279" spans="10:18" x14ac:dyDescent="0.2">
      <c r="J279" s="183"/>
      <c r="K279" s="56"/>
      <c r="L279" s="56">
        <v>11</v>
      </c>
      <c r="M279" s="178" t="s">
        <v>89</v>
      </c>
      <c r="N279" s="114" t="s">
        <v>113</v>
      </c>
      <c r="O279" s="35"/>
      <c r="P279" s="114" t="s">
        <v>113</v>
      </c>
      <c r="Q279" s="35"/>
      <c r="R279" s="411"/>
    </row>
    <row r="280" spans="10:18" x14ac:dyDescent="0.2">
      <c r="J280" s="183"/>
      <c r="K280" s="56"/>
      <c r="L280" s="56">
        <v>12</v>
      </c>
      <c r="M280" s="178" t="s">
        <v>89</v>
      </c>
      <c r="N280" s="114">
        <v>600</v>
      </c>
      <c r="O280" s="35">
        <v>600</v>
      </c>
      <c r="P280" s="114">
        <v>600</v>
      </c>
      <c r="Q280" s="35">
        <v>600</v>
      </c>
      <c r="R280" s="411"/>
    </row>
    <row r="281" spans="10:18" x14ac:dyDescent="0.2">
      <c r="J281" s="183"/>
      <c r="K281" s="56"/>
      <c r="L281" s="56"/>
      <c r="M281" s="179"/>
      <c r="N281" s="114"/>
      <c r="O281" s="35"/>
      <c r="P281" s="114"/>
      <c r="Q281" s="35"/>
      <c r="R281" s="411"/>
    </row>
    <row r="282" spans="10:18" x14ac:dyDescent="0.2">
      <c r="J282" s="183"/>
      <c r="K282" s="56">
        <v>4</v>
      </c>
      <c r="L282" s="56">
        <v>1</v>
      </c>
      <c r="M282" s="179" t="s">
        <v>49</v>
      </c>
      <c r="N282" s="114">
        <v>400</v>
      </c>
      <c r="O282" s="35">
        <v>200</v>
      </c>
      <c r="P282" s="114">
        <v>600</v>
      </c>
      <c r="Q282" s="35">
        <v>200</v>
      </c>
      <c r="R282" s="411"/>
    </row>
    <row r="283" spans="10:18" x14ac:dyDescent="0.2">
      <c r="J283" s="183"/>
      <c r="K283" s="56"/>
      <c r="L283" s="56">
        <v>2</v>
      </c>
      <c r="M283" s="179" t="s">
        <v>49</v>
      </c>
      <c r="N283" s="114">
        <v>400</v>
      </c>
      <c r="O283" s="35">
        <v>200</v>
      </c>
      <c r="P283" s="114">
        <v>400</v>
      </c>
      <c r="Q283" s="35">
        <v>200</v>
      </c>
      <c r="R283" s="411"/>
    </row>
    <row r="284" spans="10:18" x14ac:dyDescent="0.2">
      <c r="J284" s="183"/>
      <c r="K284" s="56"/>
      <c r="L284" s="56">
        <v>3</v>
      </c>
      <c r="M284" s="179" t="s">
        <v>49</v>
      </c>
      <c r="N284" s="114">
        <v>400</v>
      </c>
      <c r="O284" s="35">
        <v>400</v>
      </c>
      <c r="P284" s="114">
        <v>600</v>
      </c>
      <c r="Q284" s="35">
        <v>200</v>
      </c>
      <c r="R284" s="411"/>
    </row>
    <row r="285" spans="10:18" x14ac:dyDescent="0.2">
      <c r="J285" s="183"/>
      <c r="K285" s="56"/>
      <c r="L285" s="56">
        <v>4</v>
      </c>
      <c r="M285" s="179" t="s">
        <v>49</v>
      </c>
      <c r="N285" s="114">
        <v>400</v>
      </c>
      <c r="O285" s="35">
        <v>400</v>
      </c>
      <c r="P285" s="114"/>
      <c r="Q285" s="35"/>
      <c r="R285" s="411"/>
    </row>
    <row r="286" spans="10:18" x14ac:dyDescent="0.2">
      <c r="J286" s="183"/>
      <c r="K286" s="56"/>
      <c r="L286" s="56">
        <v>5</v>
      </c>
      <c r="M286" s="178" t="s">
        <v>89</v>
      </c>
      <c r="N286" s="114" t="s">
        <v>113</v>
      </c>
      <c r="O286" s="35"/>
      <c r="P286" s="114" t="s">
        <v>113</v>
      </c>
      <c r="Q286" s="35"/>
      <c r="R286" s="411"/>
    </row>
    <row r="287" spans="10:18" x14ac:dyDescent="0.2">
      <c r="J287" s="183"/>
      <c r="K287" s="56"/>
      <c r="L287" s="56">
        <v>6</v>
      </c>
      <c r="M287" s="178" t="s">
        <v>89</v>
      </c>
      <c r="N287" s="114" t="s">
        <v>113</v>
      </c>
      <c r="O287" s="35"/>
      <c r="P287" s="114" t="s">
        <v>113</v>
      </c>
      <c r="Q287" s="35"/>
      <c r="R287" s="411"/>
    </row>
    <row r="288" spans="10:18" x14ac:dyDescent="0.2">
      <c r="J288" s="183"/>
      <c r="K288" s="56"/>
      <c r="L288" s="56">
        <v>7</v>
      </c>
      <c r="M288" s="178" t="s">
        <v>89</v>
      </c>
      <c r="N288" s="114" t="s">
        <v>113</v>
      </c>
      <c r="O288" s="35"/>
      <c r="P288" s="114" t="s">
        <v>113</v>
      </c>
      <c r="Q288" s="35"/>
      <c r="R288" s="411"/>
    </row>
    <row r="289" spans="1:18" x14ac:dyDescent="0.2">
      <c r="J289" s="188"/>
      <c r="K289" s="186"/>
      <c r="L289" s="186"/>
      <c r="M289" s="187"/>
      <c r="N289" s="146"/>
      <c r="O289" s="145"/>
      <c r="P289" s="146"/>
      <c r="Q289" s="145"/>
      <c r="R289" s="411"/>
    </row>
    <row r="290" spans="1:18" ht="17" thickBot="1" x14ac:dyDescent="0.25">
      <c r="J290" s="185">
        <v>43872</v>
      </c>
      <c r="K290" s="130">
        <v>1</v>
      </c>
      <c r="L290" s="130">
        <v>1</v>
      </c>
      <c r="M290" s="181" t="s">
        <v>89</v>
      </c>
      <c r="N290" s="12" t="s">
        <v>113</v>
      </c>
      <c r="O290" s="26"/>
      <c r="P290" s="12" t="s">
        <v>113</v>
      </c>
      <c r="Q290" s="26"/>
      <c r="R290" s="411"/>
    </row>
    <row r="291" spans="1:18" x14ac:dyDescent="0.2">
      <c r="K291" s="198"/>
      <c r="L291" s="198"/>
      <c r="M291" s="155" t="s">
        <v>82</v>
      </c>
      <c r="N291" s="416">
        <f>COUNT(N162:N290)</f>
        <v>73</v>
      </c>
      <c r="O291" s="416">
        <f>COUNT(O162:O290)</f>
        <v>67</v>
      </c>
      <c r="P291" s="416">
        <f>COUNT(P162:P290)</f>
        <v>72</v>
      </c>
      <c r="Q291" s="110">
        <f>COUNT(Q162:Q290)</f>
        <v>69</v>
      </c>
      <c r="R291" s="411"/>
    </row>
    <row r="292" spans="1:18" x14ac:dyDescent="0.2">
      <c r="K292" s="133"/>
      <c r="L292" s="133"/>
      <c r="M292" s="140" t="s">
        <v>78</v>
      </c>
      <c r="N292" s="414">
        <f>AVERAGE(N162:N290)</f>
        <v>773.97260273972597</v>
      </c>
      <c r="O292" s="414">
        <f>AVERAGE(O162:O290)</f>
        <v>497.0149253731343</v>
      </c>
      <c r="P292" s="414">
        <f>AVERAGE(P162:P290)</f>
        <v>726.38888888888891</v>
      </c>
      <c r="Q292" s="194">
        <f>AVERAGE(Q162:Q290)</f>
        <v>289.85507246376812</v>
      </c>
      <c r="R292" s="411"/>
    </row>
    <row r="293" spans="1:18" ht="17" thickBot="1" x14ac:dyDescent="0.25">
      <c r="K293" s="136"/>
      <c r="L293" s="136"/>
      <c r="M293" s="141" t="s">
        <v>79</v>
      </c>
      <c r="N293" s="415">
        <f>STDEV(N162:N290)/SQRT(COUNT(N162:N290))</f>
        <v>27.381083504257102</v>
      </c>
      <c r="O293" s="415">
        <f>STDEV(O162:O290)/SQRT(COUNT(O162:O290))</f>
        <v>28.371298366931843</v>
      </c>
      <c r="P293" s="415">
        <f>STDEV(P162:P290)/SQRT(COUNT(P162:P290))</f>
        <v>24.062472125102698</v>
      </c>
      <c r="Q293" s="196">
        <f>STDEV(Q162:Q290)/SQRT(COUNT(Q162:Q290))</f>
        <v>28.544167742108893</v>
      </c>
      <c r="R293" s="411"/>
    </row>
    <row r="294" spans="1:18" x14ac:dyDescent="0.2">
      <c r="R294" s="411"/>
    </row>
    <row r="295" spans="1:18" ht="17" thickBot="1" x14ac:dyDescent="0.25">
      <c r="R295" s="411"/>
    </row>
    <row r="296" spans="1:18" ht="22" thickBot="1" x14ac:dyDescent="0.3">
      <c r="J296" s="484" t="s">
        <v>168</v>
      </c>
      <c r="K296" s="485"/>
      <c r="L296" s="485"/>
      <c r="M296" s="485"/>
      <c r="N296" s="485"/>
      <c r="O296" s="485"/>
      <c r="P296" s="485"/>
      <c r="Q296" s="486"/>
      <c r="R296" s="411"/>
    </row>
    <row r="297" spans="1:18" s="156" customFormat="1" ht="17" thickBot="1" x14ac:dyDescent="0.25">
      <c r="A297" s="2"/>
      <c r="B297" s="173"/>
      <c r="I297" s="209"/>
      <c r="J297" s="197"/>
      <c r="K297" s="99"/>
      <c r="L297" s="9"/>
      <c r="M297" s="170"/>
      <c r="N297" s="487" t="s">
        <v>98</v>
      </c>
      <c r="O297" s="488"/>
      <c r="P297" s="488"/>
      <c r="Q297" s="489"/>
      <c r="R297" s="426"/>
    </row>
    <row r="298" spans="1:18" s="156" customFormat="1" ht="17" thickBot="1" x14ac:dyDescent="0.25">
      <c r="A298" s="2"/>
      <c r="B298" s="173"/>
      <c r="I298" s="209"/>
      <c r="J298" s="195"/>
      <c r="K298" s="14"/>
      <c r="L298" s="13"/>
      <c r="M298" s="207"/>
      <c r="N298" s="490" t="s">
        <v>83</v>
      </c>
      <c r="O298" s="491"/>
      <c r="P298" s="490" t="s">
        <v>84</v>
      </c>
      <c r="Q298" s="491"/>
      <c r="R298" s="426"/>
    </row>
    <row r="299" spans="1:18" s="156" customFormat="1" ht="17" thickBot="1" x14ac:dyDescent="0.25">
      <c r="A299" s="2"/>
      <c r="B299" s="173"/>
      <c r="I299" s="209"/>
      <c r="J299" s="108" t="s">
        <v>0</v>
      </c>
      <c r="K299" s="137" t="s">
        <v>1</v>
      </c>
      <c r="L299" s="137" t="s">
        <v>2</v>
      </c>
      <c r="M299" s="137" t="s">
        <v>162</v>
      </c>
      <c r="N299" s="492"/>
      <c r="O299" s="493"/>
      <c r="P299" s="492"/>
      <c r="Q299" s="493"/>
      <c r="R299" s="426"/>
    </row>
    <row r="300" spans="1:18" x14ac:dyDescent="0.2">
      <c r="J300" s="53">
        <v>43858</v>
      </c>
      <c r="K300" s="139">
        <v>1</v>
      </c>
      <c r="L300" s="139">
        <v>1</v>
      </c>
      <c r="M300" s="170" t="s">
        <v>49</v>
      </c>
      <c r="N300" s="28">
        <v>1200</v>
      </c>
      <c r="O300" s="10">
        <v>1000</v>
      </c>
      <c r="P300" s="28"/>
      <c r="Q300" s="10"/>
      <c r="R300" s="411"/>
    </row>
    <row r="301" spans="1:18" x14ac:dyDescent="0.2">
      <c r="J301" s="56"/>
      <c r="K301" s="138"/>
      <c r="L301" s="138">
        <v>2</v>
      </c>
      <c r="M301" s="179" t="s">
        <v>49</v>
      </c>
      <c r="N301" s="114">
        <v>1200</v>
      </c>
      <c r="O301" s="35">
        <v>1000</v>
      </c>
      <c r="P301" s="114"/>
      <c r="Q301" s="35"/>
      <c r="R301" s="411"/>
    </row>
    <row r="302" spans="1:18" x14ac:dyDescent="0.2">
      <c r="J302" s="182"/>
      <c r="K302" s="138"/>
      <c r="L302" s="138">
        <v>3</v>
      </c>
      <c r="M302" s="179" t="s">
        <v>49</v>
      </c>
      <c r="N302" s="114">
        <v>1200</v>
      </c>
      <c r="O302" s="35">
        <v>1000</v>
      </c>
      <c r="P302" s="114"/>
      <c r="Q302" s="35"/>
      <c r="R302" s="411"/>
    </row>
    <row r="303" spans="1:18" x14ac:dyDescent="0.2">
      <c r="J303" s="56"/>
      <c r="K303" s="138"/>
      <c r="L303" s="138">
        <v>4</v>
      </c>
      <c r="M303" s="179" t="s">
        <v>49</v>
      </c>
      <c r="N303" s="114">
        <v>1200</v>
      </c>
      <c r="O303" s="35">
        <v>1000</v>
      </c>
      <c r="P303" s="114"/>
      <c r="Q303" s="35"/>
      <c r="R303" s="411"/>
    </row>
    <row r="304" spans="1:18" x14ac:dyDescent="0.2">
      <c r="J304" s="183"/>
      <c r="K304" s="56">
        <v>2</v>
      </c>
      <c r="L304" s="138">
        <v>1</v>
      </c>
      <c r="M304" s="179" t="s">
        <v>49</v>
      </c>
      <c r="N304" s="132">
        <v>1000</v>
      </c>
      <c r="O304" s="35">
        <v>800</v>
      </c>
      <c r="P304" s="114">
        <v>1000</v>
      </c>
      <c r="Q304" s="29">
        <v>400</v>
      </c>
      <c r="R304" s="411"/>
    </row>
    <row r="305" spans="10:18" x14ac:dyDescent="0.2">
      <c r="J305" s="183"/>
      <c r="K305" s="56"/>
      <c r="L305" s="56">
        <v>2</v>
      </c>
      <c r="M305" s="179" t="s">
        <v>49</v>
      </c>
      <c r="N305" s="132">
        <v>800</v>
      </c>
      <c r="O305" s="35">
        <v>600</v>
      </c>
      <c r="P305" s="114">
        <v>1000</v>
      </c>
      <c r="Q305" s="35">
        <v>200</v>
      </c>
      <c r="R305" s="411"/>
    </row>
    <row r="306" spans="10:18" x14ac:dyDescent="0.2">
      <c r="J306" s="183"/>
      <c r="K306" s="56"/>
      <c r="L306" s="56">
        <v>3</v>
      </c>
      <c r="M306" s="179" t="s">
        <v>49</v>
      </c>
      <c r="N306" s="132">
        <v>800</v>
      </c>
      <c r="O306" s="35">
        <v>600</v>
      </c>
      <c r="P306" s="114">
        <v>1000</v>
      </c>
      <c r="Q306" s="35" t="s">
        <v>43</v>
      </c>
      <c r="R306" s="411"/>
    </row>
    <row r="307" spans="10:18" x14ac:dyDescent="0.2">
      <c r="J307" s="183"/>
      <c r="K307" s="56"/>
      <c r="L307" s="56">
        <v>4</v>
      </c>
      <c r="M307" s="179" t="s">
        <v>49</v>
      </c>
      <c r="N307" s="132">
        <v>800</v>
      </c>
      <c r="O307" s="35">
        <v>600</v>
      </c>
      <c r="P307" s="114">
        <v>1000</v>
      </c>
      <c r="Q307" s="35">
        <v>0</v>
      </c>
      <c r="R307" s="411"/>
    </row>
    <row r="308" spans="10:18" x14ac:dyDescent="0.2">
      <c r="J308" s="184">
        <v>43859</v>
      </c>
      <c r="K308" s="133">
        <v>1</v>
      </c>
      <c r="L308" s="138">
        <v>1</v>
      </c>
      <c r="M308" s="179" t="s">
        <v>49</v>
      </c>
      <c r="N308" s="85" t="s">
        <v>113</v>
      </c>
      <c r="O308" s="29"/>
      <c r="P308" s="85" t="s">
        <v>113</v>
      </c>
      <c r="Q308" s="29"/>
      <c r="R308" s="411"/>
    </row>
    <row r="309" spans="10:18" x14ac:dyDescent="0.2">
      <c r="J309" s="183"/>
      <c r="K309" s="133"/>
      <c r="L309" s="138">
        <v>2</v>
      </c>
      <c r="M309" s="179" t="s">
        <v>49</v>
      </c>
      <c r="N309" s="85" t="s">
        <v>113</v>
      </c>
      <c r="O309" s="29"/>
      <c r="P309" s="85"/>
      <c r="Q309" s="29"/>
      <c r="R309" s="411"/>
    </row>
    <row r="310" spans="10:18" x14ac:dyDescent="0.2">
      <c r="J310" s="183"/>
      <c r="K310" s="133">
        <v>2</v>
      </c>
      <c r="L310" s="138">
        <v>1</v>
      </c>
      <c r="M310" s="179" t="s">
        <v>49</v>
      </c>
      <c r="N310" s="85">
        <v>400</v>
      </c>
      <c r="O310" s="29">
        <v>0</v>
      </c>
      <c r="P310" s="85">
        <v>800</v>
      </c>
      <c r="Q310" s="29">
        <v>600</v>
      </c>
      <c r="R310" s="411"/>
    </row>
    <row r="311" spans="10:18" x14ac:dyDescent="0.2">
      <c r="J311" s="183"/>
      <c r="K311" s="133"/>
      <c r="L311" s="138">
        <v>2</v>
      </c>
      <c r="M311" s="179" t="s">
        <v>49</v>
      </c>
      <c r="N311" s="85">
        <v>600</v>
      </c>
      <c r="O311" s="29">
        <v>400</v>
      </c>
      <c r="P311" s="85" t="s">
        <v>113</v>
      </c>
      <c r="Q311" s="29"/>
      <c r="R311" s="411"/>
    </row>
    <row r="312" spans="10:18" x14ac:dyDescent="0.2">
      <c r="J312" s="183"/>
      <c r="K312" s="133"/>
      <c r="L312" s="138">
        <v>3</v>
      </c>
      <c r="M312" s="179" t="s">
        <v>49</v>
      </c>
      <c r="N312" s="85">
        <v>600</v>
      </c>
      <c r="O312" s="29">
        <v>200</v>
      </c>
      <c r="P312" s="85" t="s">
        <v>113</v>
      </c>
      <c r="Q312" s="29"/>
      <c r="R312" s="411"/>
    </row>
    <row r="313" spans="10:18" x14ac:dyDescent="0.2">
      <c r="J313" s="55">
        <v>43864</v>
      </c>
      <c r="K313" s="133" t="s">
        <v>94</v>
      </c>
      <c r="L313" s="138">
        <v>1</v>
      </c>
      <c r="M313" s="179" t="s">
        <v>49</v>
      </c>
      <c r="N313" s="85">
        <v>900</v>
      </c>
      <c r="O313" s="29">
        <v>900</v>
      </c>
      <c r="P313" s="85">
        <v>500</v>
      </c>
      <c r="Q313" s="29">
        <v>300</v>
      </c>
      <c r="R313" s="411"/>
    </row>
    <row r="314" spans="10:18" x14ac:dyDescent="0.2">
      <c r="J314" s="183"/>
      <c r="K314" s="133"/>
      <c r="L314" s="138">
        <v>2</v>
      </c>
      <c r="M314" s="179" t="s">
        <v>49</v>
      </c>
      <c r="N314" s="85">
        <v>900</v>
      </c>
      <c r="O314" s="29">
        <v>500</v>
      </c>
      <c r="P314" s="85">
        <v>500</v>
      </c>
      <c r="Q314" s="29">
        <v>300</v>
      </c>
      <c r="R314" s="411"/>
    </row>
    <row r="315" spans="10:18" x14ac:dyDescent="0.2">
      <c r="J315" s="183"/>
      <c r="K315" s="133"/>
      <c r="L315" s="138">
        <v>3</v>
      </c>
      <c r="M315" s="179" t="s">
        <v>49</v>
      </c>
      <c r="N315" s="85">
        <v>900</v>
      </c>
      <c r="O315" s="29">
        <v>500</v>
      </c>
      <c r="P315" s="85">
        <v>500</v>
      </c>
      <c r="Q315" s="29">
        <v>300</v>
      </c>
      <c r="R315" s="411"/>
    </row>
    <row r="316" spans="10:18" x14ac:dyDescent="0.2">
      <c r="J316" s="183"/>
      <c r="K316" s="133"/>
      <c r="L316" s="138">
        <v>4</v>
      </c>
      <c r="M316" s="179" t="s">
        <v>49</v>
      </c>
      <c r="N316" s="85">
        <v>900</v>
      </c>
      <c r="O316" s="29">
        <v>500</v>
      </c>
      <c r="P316" s="85">
        <v>500</v>
      </c>
      <c r="Q316" s="29">
        <v>300</v>
      </c>
      <c r="R316" s="411"/>
    </row>
    <row r="317" spans="10:18" x14ac:dyDescent="0.2">
      <c r="J317" s="183"/>
      <c r="K317" s="133"/>
      <c r="L317" s="138">
        <v>5</v>
      </c>
      <c r="M317" s="179" t="s">
        <v>49</v>
      </c>
      <c r="N317" s="85">
        <v>900</v>
      </c>
      <c r="O317" s="29">
        <v>500</v>
      </c>
      <c r="P317" s="85">
        <v>500</v>
      </c>
      <c r="Q317" s="29">
        <v>300</v>
      </c>
      <c r="R317" s="411"/>
    </row>
    <row r="318" spans="10:18" x14ac:dyDescent="0.2">
      <c r="J318" s="183"/>
      <c r="K318" s="133"/>
      <c r="L318" s="138">
        <v>6</v>
      </c>
      <c r="M318" s="179" t="s">
        <v>49</v>
      </c>
      <c r="N318" s="85">
        <v>900</v>
      </c>
      <c r="O318" s="29">
        <v>500</v>
      </c>
      <c r="P318" s="85">
        <v>500</v>
      </c>
      <c r="Q318" s="29">
        <v>300</v>
      </c>
      <c r="R318" s="411"/>
    </row>
    <row r="319" spans="10:18" x14ac:dyDescent="0.2">
      <c r="J319" s="183"/>
      <c r="K319" s="133"/>
      <c r="L319" s="138">
        <v>7</v>
      </c>
      <c r="M319" s="179" t="s">
        <v>49</v>
      </c>
      <c r="N319" s="85">
        <v>900</v>
      </c>
      <c r="O319" s="29">
        <v>500</v>
      </c>
      <c r="P319" s="85">
        <v>500</v>
      </c>
      <c r="Q319" s="29">
        <v>300</v>
      </c>
      <c r="R319" s="411"/>
    </row>
    <row r="320" spans="10:18" x14ac:dyDescent="0.2">
      <c r="J320" s="183"/>
      <c r="K320" s="133" t="s">
        <v>95</v>
      </c>
      <c r="L320" s="138">
        <v>1</v>
      </c>
      <c r="M320" s="179" t="s">
        <v>49</v>
      </c>
      <c r="N320" s="85">
        <v>900</v>
      </c>
      <c r="O320" s="29">
        <v>400</v>
      </c>
      <c r="P320" s="85">
        <v>900</v>
      </c>
      <c r="Q320" s="29">
        <v>400</v>
      </c>
      <c r="R320" s="411"/>
    </row>
    <row r="321" spans="10:18" x14ac:dyDescent="0.2">
      <c r="J321" s="183"/>
      <c r="K321" s="133"/>
      <c r="L321" s="138">
        <v>2</v>
      </c>
      <c r="M321" s="179" t="s">
        <v>49</v>
      </c>
      <c r="N321" s="85">
        <v>900</v>
      </c>
      <c r="O321" s="29">
        <v>400</v>
      </c>
      <c r="P321" s="85">
        <v>900</v>
      </c>
      <c r="Q321" s="29">
        <v>400</v>
      </c>
      <c r="R321" s="411"/>
    </row>
    <row r="322" spans="10:18" x14ac:dyDescent="0.2">
      <c r="J322" s="183"/>
      <c r="K322" s="133"/>
      <c r="L322" s="138">
        <v>3</v>
      </c>
      <c r="M322" s="179" t="s">
        <v>49</v>
      </c>
      <c r="N322" s="85">
        <v>900</v>
      </c>
      <c r="O322" s="29">
        <v>400</v>
      </c>
      <c r="P322" s="85">
        <v>900</v>
      </c>
      <c r="Q322" s="29">
        <v>400</v>
      </c>
      <c r="R322" s="411"/>
    </row>
    <row r="323" spans="10:18" x14ac:dyDescent="0.2">
      <c r="J323" s="183"/>
      <c r="K323" s="133"/>
      <c r="L323" s="138">
        <v>4</v>
      </c>
      <c r="M323" s="179" t="s">
        <v>49</v>
      </c>
      <c r="N323" s="85">
        <v>900</v>
      </c>
      <c r="O323" s="29">
        <v>400</v>
      </c>
      <c r="P323" s="85">
        <v>900</v>
      </c>
      <c r="Q323" s="29">
        <v>400</v>
      </c>
      <c r="R323" s="411"/>
    </row>
    <row r="324" spans="10:18" x14ac:dyDescent="0.2">
      <c r="J324" s="183"/>
      <c r="K324" s="133"/>
      <c r="L324" s="138">
        <v>5</v>
      </c>
      <c r="M324" s="179" t="s">
        <v>49</v>
      </c>
      <c r="N324" s="85">
        <v>900</v>
      </c>
      <c r="O324" s="29">
        <v>400</v>
      </c>
      <c r="P324" s="85">
        <v>900</v>
      </c>
      <c r="Q324" s="29">
        <v>400</v>
      </c>
      <c r="R324" s="411"/>
    </row>
    <row r="325" spans="10:18" x14ac:dyDescent="0.2">
      <c r="J325" s="183"/>
      <c r="K325" s="133"/>
      <c r="L325" s="138">
        <v>6</v>
      </c>
      <c r="M325" s="179" t="s">
        <v>49</v>
      </c>
      <c r="N325" s="85">
        <v>900</v>
      </c>
      <c r="O325" s="29">
        <v>400</v>
      </c>
      <c r="P325" s="85">
        <v>900</v>
      </c>
      <c r="Q325" s="29">
        <v>400</v>
      </c>
      <c r="R325" s="411"/>
    </row>
    <row r="326" spans="10:18" x14ac:dyDescent="0.2">
      <c r="J326" s="183"/>
      <c r="K326" s="134"/>
      <c r="L326" s="138">
        <v>7</v>
      </c>
      <c r="M326" s="179" t="s">
        <v>49</v>
      </c>
      <c r="N326" s="85">
        <v>900</v>
      </c>
      <c r="O326" s="29">
        <v>400</v>
      </c>
      <c r="P326" s="85">
        <v>900</v>
      </c>
      <c r="Q326" s="29">
        <v>400</v>
      </c>
      <c r="R326" s="411"/>
    </row>
    <row r="327" spans="10:18" x14ac:dyDescent="0.2">
      <c r="J327" s="183"/>
      <c r="K327" s="133">
        <v>2</v>
      </c>
      <c r="L327" s="138">
        <v>1</v>
      </c>
      <c r="M327" s="179" t="s">
        <v>49</v>
      </c>
      <c r="N327" s="85">
        <v>900</v>
      </c>
      <c r="O327" s="29">
        <v>600</v>
      </c>
      <c r="P327" s="85">
        <v>700</v>
      </c>
      <c r="Q327" s="29">
        <v>100</v>
      </c>
      <c r="R327" s="411"/>
    </row>
    <row r="328" spans="10:18" x14ac:dyDescent="0.2">
      <c r="J328" s="183"/>
      <c r="K328" s="133"/>
      <c r="L328" s="138">
        <v>2</v>
      </c>
      <c r="M328" s="179" t="s">
        <v>49</v>
      </c>
      <c r="N328" s="85">
        <v>900</v>
      </c>
      <c r="O328" s="29">
        <v>600</v>
      </c>
      <c r="P328" s="85">
        <v>700</v>
      </c>
      <c r="Q328" s="29">
        <v>100</v>
      </c>
      <c r="R328" s="411"/>
    </row>
    <row r="329" spans="10:18" x14ac:dyDescent="0.2">
      <c r="J329" s="183"/>
      <c r="K329" s="133"/>
      <c r="L329" s="138">
        <v>3</v>
      </c>
      <c r="M329" s="179" t="s">
        <v>49</v>
      </c>
      <c r="N329" s="85">
        <v>900</v>
      </c>
      <c r="O329" s="29">
        <v>600</v>
      </c>
      <c r="P329" s="85">
        <v>700</v>
      </c>
      <c r="Q329" s="29">
        <v>100</v>
      </c>
      <c r="R329" s="411"/>
    </row>
    <row r="330" spans="10:18" x14ac:dyDescent="0.2">
      <c r="J330" s="183"/>
      <c r="K330" s="133"/>
      <c r="L330" s="138">
        <v>4</v>
      </c>
      <c r="M330" s="179" t="s">
        <v>49</v>
      </c>
      <c r="N330" s="85">
        <v>900</v>
      </c>
      <c r="O330" s="29">
        <v>600</v>
      </c>
      <c r="P330" s="85">
        <v>700</v>
      </c>
      <c r="Q330" s="29">
        <v>100</v>
      </c>
      <c r="R330" s="411"/>
    </row>
    <row r="331" spans="10:18" x14ac:dyDescent="0.2">
      <c r="J331" s="183"/>
      <c r="K331" s="133"/>
      <c r="L331" s="133">
        <v>5</v>
      </c>
      <c r="M331" s="179" t="s">
        <v>49</v>
      </c>
      <c r="N331" s="85">
        <v>900</v>
      </c>
      <c r="O331" s="29">
        <v>600</v>
      </c>
      <c r="P331" s="85">
        <v>700</v>
      </c>
      <c r="Q331" s="29">
        <v>100</v>
      </c>
      <c r="R331" s="411"/>
    </row>
    <row r="332" spans="10:18" x14ac:dyDescent="0.2">
      <c r="J332" s="183"/>
      <c r="K332" s="133"/>
      <c r="L332" s="138">
        <v>6</v>
      </c>
      <c r="M332" s="179" t="s">
        <v>49</v>
      </c>
      <c r="N332" s="85">
        <v>900</v>
      </c>
      <c r="O332" s="29">
        <v>600</v>
      </c>
      <c r="P332" s="85">
        <v>700</v>
      </c>
      <c r="Q332" s="29">
        <v>100</v>
      </c>
      <c r="R332" s="411"/>
    </row>
    <row r="333" spans="10:18" x14ac:dyDescent="0.2">
      <c r="J333" s="183"/>
      <c r="K333" s="133"/>
      <c r="L333" s="138">
        <v>7</v>
      </c>
      <c r="M333" s="179" t="s">
        <v>49</v>
      </c>
      <c r="N333" s="85">
        <v>900</v>
      </c>
      <c r="O333" s="29">
        <v>600</v>
      </c>
      <c r="P333" s="85">
        <v>700</v>
      </c>
      <c r="Q333" s="29">
        <v>100</v>
      </c>
      <c r="R333" s="411"/>
    </row>
    <row r="334" spans="10:18" x14ac:dyDescent="0.2">
      <c r="J334" s="183"/>
      <c r="K334" s="56">
        <v>3</v>
      </c>
      <c r="L334" s="56">
        <v>1</v>
      </c>
      <c r="M334" s="179" t="s">
        <v>49</v>
      </c>
      <c r="N334" s="85">
        <v>800</v>
      </c>
      <c r="O334" s="29" t="s">
        <v>43</v>
      </c>
      <c r="P334" s="85">
        <v>600</v>
      </c>
      <c r="Q334" s="29">
        <v>0</v>
      </c>
      <c r="R334" s="411"/>
    </row>
    <row r="335" spans="10:18" x14ac:dyDescent="0.2">
      <c r="J335" s="183"/>
      <c r="K335" s="56"/>
      <c r="L335" s="56">
        <v>2</v>
      </c>
      <c r="M335" s="179" t="s">
        <v>49</v>
      </c>
      <c r="N335" s="85">
        <v>800</v>
      </c>
      <c r="O335" s="29">
        <v>200</v>
      </c>
      <c r="P335" s="85">
        <v>800</v>
      </c>
      <c r="Q335" s="29">
        <v>200</v>
      </c>
      <c r="R335" s="411"/>
    </row>
    <row r="336" spans="10:18" x14ac:dyDescent="0.2">
      <c r="J336" s="183"/>
      <c r="K336" s="56"/>
      <c r="L336" s="56">
        <v>3</v>
      </c>
      <c r="M336" s="179" t="s">
        <v>49</v>
      </c>
      <c r="N336" s="85">
        <v>800</v>
      </c>
      <c r="O336" s="29">
        <v>400</v>
      </c>
      <c r="P336" s="85">
        <v>800</v>
      </c>
      <c r="Q336" s="29">
        <v>1000</v>
      </c>
      <c r="R336" s="411"/>
    </row>
    <row r="337" spans="10:18" x14ac:dyDescent="0.2">
      <c r="J337" s="183"/>
      <c r="K337" s="56"/>
      <c r="L337" s="56">
        <v>4</v>
      </c>
      <c r="M337" s="179" t="s">
        <v>49</v>
      </c>
      <c r="N337" s="85">
        <v>800</v>
      </c>
      <c r="O337" s="29" t="s">
        <v>43</v>
      </c>
      <c r="P337" s="85" t="s">
        <v>99</v>
      </c>
      <c r="Q337" s="29"/>
      <c r="R337" s="411"/>
    </row>
    <row r="338" spans="10:18" x14ac:dyDescent="0.2">
      <c r="J338" s="184">
        <v>43866</v>
      </c>
      <c r="K338" s="56">
        <v>1</v>
      </c>
      <c r="L338" s="56">
        <v>1</v>
      </c>
      <c r="M338" s="179" t="s">
        <v>49</v>
      </c>
      <c r="N338" s="85">
        <v>1200</v>
      </c>
      <c r="O338" s="29">
        <v>600</v>
      </c>
      <c r="P338" s="85">
        <v>800</v>
      </c>
      <c r="Q338" s="29">
        <v>600</v>
      </c>
      <c r="R338" s="411"/>
    </row>
    <row r="339" spans="10:18" x14ac:dyDescent="0.2">
      <c r="J339" s="183"/>
      <c r="K339" s="56"/>
      <c r="L339" s="56">
        <v>2</v>
      </c>
      <c r="M339" s="179" t="s">
        <v>49</v>
      </c>
      <c r="N339" s="85">
        <v>600</v>
      </c>
      <c r="O339" s="29">
        <v>400</v>
      </c>
      <c r="P339" s="85">
        <v>800</v>
      </c>
      <c r="Q339" s="29">
        <v>300</v>
      </c>
      <c r="R339" s="411"/>
    </row>
    <row r="340" spans="10:18" x14ac:dyDescent="0.2">
      <c r="J340" s="183"/>
      <c r="K340" s="56"/>
      <c r="L340" s="56">
        <v>3</v>
      </c>
      <c r="M340" s="179" t="s">
        <v>49</v>
      </c>
      <c r="N340" s="85">
        <v>1200</v>
      </c>
      <c r="O340" s="29">
        <v>400</v>
      </c>
      <c r="P340" s="85">
        <v>800</v>
      </c>
      <c r="Q340" s="29">
        <v>300</v>
      </c>
      <c r="R340" s="411"/>
    </row>
    <row r="341" spans="10:18" x14ac:dyDescent="0.2">
      <c r="J341" s="183"/>
      <c r="K341" s="56"/>
      <c r="L341" s="56">
        <v>4</v>
      </c>
      <c r="M341" s="179" t="s">
        <v>49</v>
      </c>
      <c r="N341" s="85">
        <v>1200</v>
      </c>
      <c r="O341" s="29">
        <v>600</v>
      </c>
      <c r="P341" s="85">
        <v>800</v>
      </c>
      <c r="Q341" s="29">
        <v>300</v>
      </c>
      <c r="R341" s="411"/>
    </row>
    <row r="342" spans="10:18" x14ac:dyDescent="0.2">
      <c r="J342" s="183"/>
      <c r="K342" s="56"/>
      <c r="L342" s="56">
        <v>5</v>
      </c>
      <c r="M342" s="179" t="s">
        <v>49</v>
      </c>
      <c r="N342" s="85">
        <v>800</v>
      </c>
      <c r="O342" s="29">
        <v>400</v>
      </c>
      <c r="P342" s="85">
        <v>1200</v>
      </c>
      <c r="Q342" s="29">
        <v>800</v>
      </c>
      <c r="R342" s="411"/>
    </row>
    <row r="343" spans="10:18" x14ac:dyDescent="0.2">
      <c r="J343" s="184">
        <v>43871</v>
      </c>
      <c r="K343" s="56">
        <v>1</v>
      </c>
      <c r="L343" s="56">
        <v>1</v>
      </c>
      <c r="M343" s="179" t="s">
        <v>49</v>
      </c>
      <c r="N343" s="85">
        <v>500</v>
      </c>
      <c r="O343" s="29">
        <v>400</v>
      </c>
      <c r="P343" s="85">
        <v>500</v>
      </c>
      <c r="Q343" s="29">
        <v>400</v>
      </c>
      <c r="R343" s="411"/>
    </row>
    <row r="344" spans="10:18" x14ac:dyDescent="0.2">
      <c r="J344" s="183"/>
      <c r="K344" s="56"/>
      <c r="L344" s="56">
        <v>2</v>
      </c>
      <c r="M344" s="179" t="s">
        <v>49</v>
      </c>
      <c r="N344" s="85">
        <v>500</v>
      </c>
      <c r="O344" s="29">
        <v>400</v>
      </c>
      <c r="P344" s="85">
        <v>500</v>
      </c>
      <c r="Q344" s="29">
        <v>400</v>
      </c>
      <c r="R344" s="411"/>
    </row>
    <row r="345" spans="10:18" x14ac:dyDescent="0.2">
      <c r="J345" s="183"/>
      <c r="K345" s="56"/>
      <c r="L345" s="56">
        <v>3</v>
      </c>
      <c r="M345" s="179" t="s">
        <v>49</v>
      </c>
      <c r="N345" s="85">
        <v>500</v>
      </c>
      <c r="O345" s="29">
        <v>400</v>
      </c>
      <c r="P345" s="85">
        <v>500</v>
      </c>
      <c r="Q345" s="29">
        <v>400</v>
      </c>
      <c r="R345" s="411"/>
    </row>
    <row r="346" spans="10:18" x14ac:dyDescent="0.2">
      <c r="J346" s="183"/>
      <c r="K346" s="56"/>
      <c r="L346" s="56">
        <v>4</v>
      </c>
      <c r="M346" s="179" t="s">
        <v>49</v>
      </c>
      <c r="N346" s="85">
        <v>500</v>
      </c>
      <c r="O346" s="29">
        <v>400</v>
      </c>
      <c r="P346" s="85">
        <v>500</v>
      </c>
      <c r="Q346" s="29">
        <v>400</v>
      </c>
      <c r="R346" s="411"/>
    </row>
    <row r="347" spans="10:18" x14ac:dyDescent="0.2">
      <c r="J347" s="183"/>
      <c r="K347" s="56"/>
      <c r="L347" s="56">
        <v>5</v>
      </c>
      <c r="M347" s="179" t="s">
        <v>49</v>
      </c>
      <c r="N347" s="85">
        <v>500</v>
      </c>
      <c r="O347" s="29">
        <v>400</v>
      </c>
      <c r="P347" s="85">
        <v>500</v>
      </c>
      <c r="Q347" s="29">
        <v>400</v>
      </c>
      <c r="R347" s="411"/>
    </row>
    <row r="348" spans="10:18" x14ac:dyDescent="0.2">
      <c r="J348" s="183"/>
      <c r="K348" s="56"/>
      <c r="L348" s="56">
        <v>6</v>
      </c>
      <c r="M348" s="179" t="s">
        <v>49</v>
      </c>
      <c r="N348" s="85">
        <v>500</v>
      </c>
      <c r="O348" s="29">
        <v>400</v>
      </c>
      <c r="P348" s="85">
        <v>500</v>
      </c>
      <c r="Q348" s="29">
        <v>400</v>
      </c>
      <c r="R348" s="411"/>
    </row>
    <row r="349" spans="10:18" x14ac:dyDescent="0.2">
      <c r="J349" s="183"/>
      <c r="K349" s="56">
        <v>3</v>
      </c>
      <c r="L349" s="56">
        <v>1</v>
      </c>
      <c r="M349" s="179" t="s">
        <v>49</v>
      </c>
      <c r="N349" s="114">
        <v>600</v>
      </c>
      <c r="O349" s="35">
        <v>200</v>
      </c>
      <c r="P349" s="114">
        <v>600</v>
      </c>
      <c r="Q349" s="35">
        <v>200</v>
      </c>
      <c r="R349" s="411"/>
    </row>
    <row r="350" spans="10:18" x14ac:dyDescent="0.2">
      <c r="J350" s="183"/>
      <c r="K350" s="56"/>
      <c r="L350" s="56">
        <v>2</v>
      </c>
      <c r="M350" s="179" t="s">
        <v>49</v>
      </c>
      <c r="N350" s="114">
        <v>600</v>
      </c>
      <c r="O350" s="35">
        <v>200</v>
      </c>
      <c r="P350" s="114">
        <v>600</v>
      </c>
      <c r="Q350" s="35">
        <v>200</v>
      </c>
      <c r="R350" s="411"/>
    </row>
    <row r="351" spans="10:18" x14ac:dyDescent="0.2">
      <c r="J351" s="183"/>
      <c r="K351" s="56"/>
      <c r="L351" s="56">
        <v>3</v>
      </c>
      <c r="M351" s="179" t="s">
        <v>49</v>
      </c>
      <c r="N351" s="114">
        <v>600</v>
      </c>
      <c r="O351" s="35">
        <v>200</v>
      </c>
      <c r="P351" s="114">
        <v>600</v>
      </c>
      <c r="Q351" s="35">
        <v>200</v>
      </c>
      <c r="R351" s="411"/>
    </row>
    <row r="352" spans="10:18" x14ac:dyDescent="0.2">
      <c r="J352" s="183"/>
      <c r="K352" s="56"/>
      <c r="L352" s="56">
        <v>4</v>
      </c>
      <c r="M352" s="179" t="s">
        <v>49</v>
      </c>
      <c r="N352" s="114">
        <v>600</v>
      </c>
      <c r="O352" s="35">
        <v>200</v>
      </c>
      <c r="P352" s="114">
        <v>600</v>
      </c>
      <c r="Q352" s="35">
        <v>200</v>
      </c>
      <c r="R352" s="411"/>
    </row>
    <row r="353" spans="1:35" x14ac:dyDescent="0.2">
      <c r="J353" s="183"/>
      <c r="K353" s="56"/>
      <c r="L353" s="56">
        <v>5</v>
      </c>
      <c r="M353" s="179" t="s">
        <v>49</v>
      </c>
      <c r="N353" s="114">
        <v>600</v>
      </c>
      <c r="O353" s="35">
        <v>200</v>
      </c>
      <c r="P353" s="114">
        <v>600</v>
      </c>
      <c r="Q353" s="35">
        <v>200</v>
      </c>
      <c r="R353" s="411"/>
    </row>
    <row r="354" spans="1:35" x14ac:dyDescent="0.2">
      <c r="J354" s="183"/>
      <c r="K354" s="56">
        <v>4</v>
      </c>
      <c r="L354" s="56">
        <v>1</v>
      </c>
      <c r="M354" s="179" t="s">
        <v>49</v>
      </c>
      <c r="N354" s="114">
        <v>400</v>
      </c>
      <c r="O354" s="35">
        <v>200</v>
      </c>
      <c r="P354" s="114">
        <v>600</v>
      </c>
      <c r="Q354" s="35">
        <v>200</v>
      </c>
      <c r="R354" s="411"/>
    </row>
    <row r="355" spans="1:35" x14ac:dyDescent="0.2">
      <c r="J355" s="183"/>
      <c r="K355" s="56"/>
      <c r="L355" s="56">
        <v>2</v>
      </c>
      <c r="M355" s="179" t="s">
        <v>49</v>
      </c>
      <c r="N355" s="114">
        <v>400</v>
      </c>
      <c r="O355" s="35">
        <v>200</v>
      </c>
      <c r="P355" s="114">
        <v>400</v>
      </c>
      <c r="Q355" s="35">
        <v>200</v>
      </c>
      <c r="R355" s="411"/>
    </row>
    <row r="356" spans="1:35" x14ac:dyDescent="0.2">
      <c r="J356" s="183"/>
      <c r="K356" s="56"/>
      <c r="L356" s="56">
        <v>3</v>
      </c>
      <c r="M356" s="179" t="s">
        <v>49</v>
      </c>
      <c r="N356" s="114">
        <v>400</v>
      </c>
      <c r="O356" s="35">
        <v>400</v>
      </c>
      <c r="P356" s="114">
        <v>600</v>
      </c>
      <c r="Q356" s="35">
        <v>200</v>
      </c>
      <c r="R356" s="411"/>
    </row>
    <row r="357" spans="1:35" ht="17" thickBot="1" x14ac:dyDescent="0.25">
      <c r="J357" s="183"/>
      <c r="K357" s="56"/>
      <c r="L357" s="56">
        <v>4</v>
      </c>
      <c r="M357" s="179" t="s">
        <v>49</v>
      </c>
      <c r="N357" s="114">
        <v>400</v>
      </c>
      <c r="O357" s="35">
        <v>400</v>
      </c>
      <c r="P357" s="114"/>
      <c r="Q357" s="35"/>
      <c r="R357" s="411"/>
    </row>
    <row r="358" spans="1:35" x14ac:dyDescent="0.2">
      <c r="J358" s="197"/>
      <c r="K358" s="198"/>
      <c r="L358" s="198"/>
      <c r="M358" s="155" t="s">
        <v>82</v>
      </c>
      <c r="N358" s="33">
        <f>COUNT(N300:N357)</f>
        <v>56</v>
      </c>
      <c r="O358" s="33">
        <f>COUNT(O300:O357)</f>
        <v>54</v>
      </c>
      <c r="P358" s="33">
        <f>COUNT(P300:P357)</f>
        <v>48</v>
      </c>
      <c r="Q358" s="110">
        <f>COUNT(Q300:Q357)</f>
        <v>47</v>
      </c>
      <c r="R358" s="411"/>
    </row>
    <row r="359" spans="1:35" x14ac:dyDescent="0.2">
      <c r="J359" s="193"/>
      <c r="K359" s="133"/>
      <c r="L359" s="133"/>
      <c r="M359" s="140" t="s">
        <v>78</v>
      </c>
      <c r="N359" s="61">
        <f>AVERAGE(N300:N357)</f>
        <v>794.64285714285711</v>
      </c>
      <c r="O359" s="61">
        <f>AVERAGE(O300:O357)</f>
        <v>475.92592592592592</v>
      </c>
      <c r="P359" s="61">
        <f>AVERAGE(P300:P357)</f>
        <v>702.08333333333337</v>
      </c>
      <c r="Q359" s="194">
        <f>AVERAGE(Q300:Q357)</f>
        <v>304.25531914893617</v>
      </c>
      <c r="R359" s="411"/>
    </row>
    <row r="360" spans="1:35" ht="17" thickBot="1" x14ac:dyDescent="0.25">
      <c r="J360" s="195"/>
      <c r="K360" s="136"/>
      <c r="L360" s="136"/>
      <c r="M360" s="141" t="s">
        <v>79</v>
      </c>
      <c r="N360" s="62">
        <f>STDEV(N300:N357)/SQRT(COUNT(N300:N357))</f>
        <v>31.356728689984415</v>
      </c>
      <c r="O360" s="62">
        <f>STDEV(O300:O357)/SQRT(COUNT(O300:O357))</f>
        <v>30.133083010544595</v>
      </c>
      <c r="P360" s="62">
        <f>STDEV(P300:P357)/SQRT(COUNT(P300:P357))</f>
        <v>27.042385848658167</v>
      </c>
      <c r="Q360" s="196">
        <f>STDEV(Q300:Q357)/SQRT(COUNT(Q300:Q357))</f>
        <v>27.366266669388427</v>
      </c>
      <c r="R360" s="411"/>
    </row>
    <row r="361" spans="1:35" ht="17" thickBot="1" x14ac:dyDescent="0.25">
      <c r="R361" s="411"/>
    </row>
    <row r="362" spans="1:35" ht="22" thickBot="1" x14ac:dyDescent="0.3">
      <c r="J362" s="484" t="s">
        <v>169</v>
      </c>
      <c r="K362" s="485"/>
      <c r="L362" s="485"/>
      <c r="M362" s="485"/>
      <c r="N362" s="485"/>
      <c r="O362" s="485"/>
      <c r="P362" s="485"/>
      <c r="Q362" s="486"/>
      <c r="R362" s="411"/>
    </row>
    <row r="363" spans="1:35" s="72" customFormat="1" ht="17" thickBot="1" x14ac:dyDescent="0.25">
      <c r="A363" s="2"/>
      <c r="B363" s="6"/>
      <c r="I363" s="5"/>
      <c r="J363" s="197"/>
      <c r="K363" s="99"/>
      <c r="L363" s="9"/>
      <c r="M363" s="170"/>
      <c r="N363" s="487" t="s">
        <v>98</v>
      </c>
      <c r="O363" s="488"/>
      <c r="P363" s="488"/>
      <c r="Q363" s="489"/>
      <c r="R363" s="411"/>
      <c r="S363" s="420"/>
      <c r="T363" s="420"/>
      <c r="U363" s="420"/>
      <c r="V363" s="420"/>
      <c r="W363" s="420"/>
      <c r="X363" s="420"/>
      <c r="Y363" s="420"/>
      <c r="Z363" s="420"/>
      <c r="AA363" s="420"/>
      <c r="AB363" s="420"/>
      <c r="AC363" s="420"/>
      <c r="AD363" s="420"/>
      <c r="AE363" s="420"/>
      <c r="AF363" s="420"/>
      <c r="AG363" s="420"/>
      <c r="AH363" s="420"/>
      <c r="AI363" s="420"/>
    </row>
    <row r="364" spans="1:35" s="72" customFormat="1" ht="17" thickBot="1" x14ac:dyDescent="0.25">
      <c r="A364" s="2"/>
      <c r="B364" s="6"/>
      <c r="I364" s="5"/>
      <c r="J364" s="195"/>
      <c r="K364" s="14"/>
      <c r="L364" s="13"/>
      <c r="M364" s="207"/>
      <c r="N364" s="490" t="s">
        <v>83</v>
      </c>
      <c r="O364" s="491"/>
      <c r="P364" s="490" t="s">
        <v>84</v>
      </c>
      <c r="Q364" s="491"/>
      <c r="R364" s="411"/>
      <c r="S364" s="420"/>
      <c r="T364" s="420"/>
      <c r="U364" s="420"/>
      <c r="V364" s="420"/>
      <c r="W364" s="420"/>
      <c r="X364" s="420"/>
      <c r="Y364" s="420"/>
      <c r="Z364" s="420"/>
      <c r="AA364" s="420"/>
      <c r="AB364" s="420"/>
      <c r="AC364" s="420"/>
      <c r="AD364" s="420"/>
      <c r="AE364" s="420"/>
      <c r="AF364" s="420"/>
      <c r="AG364" s="420"/>
      <c r="AH364" s="420"/>
      <c r="AI364" s="420"/>
    </row>
    <row r="365" spans="1:35" s="72" customFormat="1" ht="17" thickBot="1" x14ac:dyDescent="0.25">
      <c r="A365" s="2"/>
      <c r="B365" s="6"/>
      <c r="I365" s="5"/>
      <c r="J365" s="108" t="s">
        <v>0</v>
      </c>
      <c r="K365" s="137" t="s">
        <v>1</v>
      </c>
      <c r="L365" s="137" t="s">
        <v>2</v>
      </c>
      <c r="M365" s="137" t="s">
        <v>162</v>
      </c>
      <c r="N365" s="492"/>
      <c r="O365" s="493"/>
      <c r="P365" s="492"/>
      <c r="Q365" s="493"/>
      <c r="R365" s="411"/>
      <c r="S365" s="420"/>
      <c r="T365" s="420"/>
      <c r="U365" s="420"/>
      <c r="V365" s="420"/>
      <c r="W365" s="420"/>
      <c r="X365" s="420"/>
      <c r="Y365" s="420"/>
      <c r="Z365" s="420"/>
      <c r="AA365" s="420"/>
      <c r="AB365" s="420"/>
      <c r="AC365" s="420"/>
      <c r="AD365" s="420"/>
      <c r="AE365" s="420"/>
      <c r="AF365" s="420"/>
      <c r="AG365" s="420"/>
      <c r="AH365" s="420"/>
      <c r="AI365" s="420"/>
    </row>
    <row r="366" spans="1:35" x14ac:dyDescent="0.2">
      <c r="J366" s="101">
        <v>43858</v>
      </c>
      <c r="K366" s="129">
        <v>2</v>
      </c>
      <c r="L366" s="129">
        <v>5</v>
      </c>
      <c r="M366" s="201" t="s">
        <v>50</v>
      </c>
      <c r="N366" s="30" t="s">
        <v>113</v>
      </c>
      <c r="O366" s="10"/>
      <c r="P366" s="28" t="s">
        <v>113</v>
      </c>
      <c r="Q366" s="10"/>
      <c r="R366" s="411"/>
    </row>
    <row r="367" spans="1:35" x14ac:dyDescent="0.2">
      <c r="J367" s="113"/>
      <c r="K367" s="56"/>
      <c r="L367" s="56"/>
      <c r="M367" s="138"/>
      <c r="N367" s="114"/>
      <c r="O367" s="35"/>
      <c r="P367" s="114"/>
      <c r="Q367" s="35"/>
      <c r="R367" s="411"/>
    </row>
    <row r="368" spans="1:35" x14ac:dyDescent="0.2">
      <c r="J368" s="199">
        <v>43859</v>
      </c>
      <c r="K368" s="133">
        <v>1</v>
      </c>
      <c r="L368" s="138">
        <v>3</v>
      </c>
      <c r="M368" s="171" t="s">
        <v>50</v>
      </c>
      <c r="N368" s="85" t="s">
        <v>113</v>
      </c>
      <c r="O368" s="29"/>
      <c r="P368" s="85" t="s">
        <v>113</v>
      </c>
      <c r="Q368" s="29"/>
      <c r="R368" s="411"/>
    </row>
    <row r="369" spans="10:18" x14ac:dyDescent="0.2">
      <c r="J369" s="200"/>
      <c r="K369" s="133"/>
      <c r="L369" s="138">
        <v>4</v>
      </c>
      <c r="M369" s="171" t="s">
        <v>50</v>
      </c>
      <c r="N369" s="85" t="s">
        <v>113</v>
      </c>
      <c r="O369" s="29"/>
      <c r="P369" s="85">
        <v>1200</v>
      </c>
      <c r="Q369" s="29">
        <v>1000</v>
      </c>
      <c r="R369" s="411"/>
    </row>
    <row r="370" spans="10:18" x14ac:dyDescent="0.2">
      <c r="J370" s="200"/>
      <c r="K370" s="133"/>
      <c r="L370" s="56"/>
      <c r="M370" s="138"/>
      <c r="N370" s="114"/>
      <c r="O370" s="35"/>
      <c r="P370" s="114"/>
      <c r="Q370" s="35"/>
      <c r="R370" s="411"/>
    </row>
    <row r="371" spans="10:18" x14ac:dyDescent="0.2">
      <c r="J371" s="101">
        <v>43864</v>
      </c>
      <c r="K371" s="133" t="s">
        <v>95</v>
      </c>
      <c r="L371" s="138">
        <v>8</v>
      </c>
      <c r="M371" s="171" t="s">
        <v>50</v>
      </c>
      <c r="N371" s="114" t="s">
        <v>125</v>
      </c>
      <c r="O371" s="35"/>
      <c r="P371" s="114" t="s">
        <v>125</v>
      </c>
      <c r="Q371" s="35"/>
      <c r="R371" s="411"/>
    </row>
    <row r="372" spans="10:18" x14ac:dyDescent="0.2">
      <c r="J372" s="200"/>
      <c r="K372" s="56"/>
      <c r="L372" s="56"/>
      <c r="M372" s="138"/>
      <c r="N372" s="114"/>
      <c r="O372" s="35"/>
      <c r="P372" s="114"/>
      <c r="Q372" s="35"/>
      <c r="R372" s="411"/>
    </row>
    <row r="373" spans="10:18" x14ac:dyDescent="0.2">
      <c r="J373" s="200"/>
      <c r="K373" s="133">
        <v>2</v>
      </c>
      <c r="L373" s="138">
        <v>8</v>
      </c>
      <c r="M373" s="171" t="s">
        <v>50</v>
      </c>
      <c r="N373" s="114">
        <v>600</v>
      </c>
      <c r="O373" s="35">
        <v>600</v>
      </c>
      <c r="P373" s="114">
        <v>600</v>
      </c>
      <c r="Q373" s="35">
        <v>0</v>
      </c>
      <c r="R373" s="411"/>
    </row>
    <row r="374" spans="10:18" x14ac:dyDescent="0.2">
      <c r="J374" s="200"/>
      <c r="K374" s="133"/>
      <c r="L374" s="138">
        <v>9</v>
      </c>
      <c r="M374" s="171" t="s">
        <v>50</v>
      </c>
      <c r="N374" s="114">
        <v>600</v>
      </c>
      <c r="O374" s="35">
        <v>600</v>
      </c>
      <c r="P374" s="114">
        <v>600</v>
      </c>
      <c r="Q374" s="35">
        <v>0</v>
      </c>
      <c r="R374" s="411"/>
    </row>
    <row r="375" spans="10:18" x14ac:dyDescent="0.2">
      <c r="J375" s="200"/>
      <c r="K375" s="56"/>
      <c r="L375" s="56"/>
      <c r="M375" s="138"/>
      <c r="N375" s="114"/>
      <c r="O375" s="35"/>
      <c r="P375" s="114"/>
      <c r="Q375" s="35"/>
      <c r="R375" s="411"/>
    </row>
    <row r="376" spans="10:18" x14ac:dyDescent="0.2">
      <c r="J376" s="200"/>
      <c r="K376" s="56">
        <v>3</v>
      </c>
      <c r="L376" s="56">
        <v>5</v>
      </c>
      <c r="M376" s="171" t="s">
        <v>50</v>
      </c>
      <c r="N376" s="114">
        <v>600</v>
      </c>
      <c r="O376" s="35" t="s">
        <v>43</v>
      </c>
      <c r="P376" s="114">
        <v>600</v>
      </c>
      <c r="Q376" s="35">
        <v>0</v>
      </c>
      <c r="R376" s="411"/>
    </row>
    <row r="377" spans="10:18" x14ac:dyDescent="0.2">
      <c r="J377" s="200"/>
      <c r="K377" s="56"/>
      <c r="L377" s="56"/>
      <c r="M377" s="138"/>
      <c r="N377" s="114"/>
      <c r="O377" s="35"/>
      <c r="P377" s="114"/>
      <c r="Q377" s="35"/>
      <c r="R377" s="411"/>
    </row>
    <row r="378" spans="10:18" x14ac:dyDescent="0.2">
      <c r="J378" s="199">
        <v>43866</v>
      </c>
      <c r="K378" s="56">
        <v>1</v>
      </c>
      <c r="L378" s="56">
        <v>6</v>
      </c>
      <c r="M378" s="171" t="s">
        <v>50</v>
      </c>
      <c r="N378" s="114">
        <v>800</v>
      </c>
      <c r="O378" s="35">
        <v>400</v>
      </c>
      <c r="P378" s="114">
        <v>800</v>
      </c>
      <c r="Q378" s="29">
        <v>300</v>
      </c>
      <c r="R378" s="411"/>
    </row>
    <row r="379" spans="10:18" x14ac:dyDescent="0.2">
      <c r="J379" s="200"/>
      <c r="K379" s="56"/>
      <c r="L379" s="56">
        <v>7</v>
      </c>
      <c r="M379" s="171" t="s">
        <v>50</v>
      </c>
      <c r="N379" s="114" t="s">
        <v>113</v>
      </c>
      <c r="O379" s="35"/>
      <c r="P379" s="114" t="s">
        <v>113</v>
      </c>
      <c r="Q379" s="35"/>
      <c r="R379" s="411"/>
    </row>
    <row r="380" spans="10:18" x14ac:dyDescent="0.2">
      <c r="J380" s="200"/>
      <c r="K380" s="56"/>
      <c r="L380" s="56"/>
      <c r="M380" s="138"/>
      <c r="N380" s="114"/>
      <c r="O380" s="35"/>
      <c r="P380" s="114"/>
      <c r="Q380" s="35"/>
      <c r="R380" s="411"/>
    </row>
    <row r="381" spans="10:18" x14ac:dyDescent="0.2">
      <c r="J381" s="199">
        <v>43871</v>
      </c>
      <c r="K381" s="56">
        <v>1</v>
      </c>
      <c r="L381" s="56">
        <v>7</v>
      </c>
      <c r="M381" s="171" t="s">
        <v>50</v>
      </c>
      <c r="N381" s="114"/>
      <c r="O381" s="35"/>
      <c r="P381" s="114">
        <v>600</v>
      </c>
      <c r="Q381" s="35">
        <v>200</v>
      </c>
      <c r="R381" s="411"/>
    </row>
    <row r="382" spans="10:18" x14ac:dyDescent="0.2">
      <c r="J382" s="200"/>
      <c r="K382" s="56"/>
      <c r="L382" s="56">
        <v>9</v>
      </c>
      <c r="M382" s="171" t="s">
        <v>50</v>
      </c>
      <c r="N382" s="114">
        <v>400</v>
      </c>
      <c r="O382" s="35" t="s">
        <v>43</v>
      </c>
      <c r="P382" s="114"/>
      <c r="Q382" s="35"/>
      <c r="R382" s="411"/>
    </row>
    <row r="383" spans="10:18" x14ac:dyDescent="0.2">
      <c r="J383" s="200"/>
      <c r="K383" s="56"/>
      <c r="L383" s="56">
        <v>8</v>
      </c>
      <c r="M383" s="171" t="s">
        <v>50</v>
      </c>
      <c r="N383" s="114">
        <v>800</v>
      </c>
      <c r="O383" s="35">
        <v>200</v>
      </c>
      <c r="P383" s="114">
        <v>800</v>
      </c>
      <c r="Q383" s="35">
        <v>800</v>
      </c>
      <c r="R383" s="411"/>
    </row>
    <row r="384" spans="10:18" x14ac:dyDescent="0.2">
      <c r="J384" s="200"/>
      <c r="K384" s="56"/>
      <c r="L384" s="56"/>
      <c r="M384" s="138"/>
      <c r="N384" s="114"/>
      <c r="O384" s="35"/>
      <c r="P384" s="114"/>
      <c r="Q384" s="35"/>
      <c r="R384" s="411"/>
    </row>
    <row r="385" spans="1:35" x14ac:dyDescent="0.2">
      <c r="J385" s="200"/>
      <c r="K385" s="56">
        <v>3</v>
      </c>
      <c r="L385" s="56">
        <v>6</v>
      </c>
      <c r="M385" s="171" t="s">
        <v>50</v>
      </c>
      <c r="N385" s="114">
        <v>600</v>
      </c>
      <c r="O385" s="35">
        <v>400</v>
      </c>
      <c r="P385" s="114">
        <v>600</v>
      </c>
      <c r="Q385" s="35">
        <v>400</v>
      </c>
      <c r="R385" s="411"/>
    </row>
    <row r="386" spans="1:35" x14ac:dyDescent="0.2">
      <c r="J386" s="200"/>
      <c r="K386" s="56"/>
      <c r="L386" s="56">
        <v>7</v>
      </c>
      <c r="M386" s="171" t="s">
        <v>50</v>
      </c>
      <c r="N386" s="114">
        <v>600</v>
      </c>
      <c r="O386" s="35">
        <v>400</v>
      </c>
      <c r="P386" s="114">
        <v>600</v>
      </c>
      <c r="Q386" s="35">
        <v>400</v>
      </c>
      <c r="R386" s="411"/>
    </row>
    <row r="387" spans="1:35" ht="17" thickBot="1" x14ac:dyDescent="0.25">
      <c r="J387" s="200"/>
      <c r="K387" s="130"/>
      <c r="L387" s="130"/>
      <c r="M387" s="168"/>
      <c r="N387" s="12"/>
      <c r="O387" s="26"/>
      <c r="P387" s="12"/>
      <c r="Q387" s="26"/>
      <c r="R387" s="411"/>
    </row>
    <row r="388" spans="1:35" x14ac:dyDescent="0.2">
      <c r="J388" s="197"/>
      <c r="K388" s="198"/>
      <c r="L388" s="198"/>
      <c r="M388" s="155" t="s">
        <v>82</v>
      </c>
      <c r="N388" s="33">
        <f>COUNT(N366:N387)</f>
        <v>8</v>
      </c>
      <c r="O388" s="33">
        <f>COUNT(O366:O387)</f>
        <v>6</v>
      </c>
      <c r="P388" s="33">
        <f>COUNT(P366:P387)</f>
        <v>9</v>
      </c>
      <c r="Q388" s="110">
        <f>COUNT(Q366:Q387)</f>
        <v>9</v>
      </c>
      <c r="R388" s="411"/>
    </row>
    <row r="389" spans="1:35" x14ac:dyDescent="0.2">
      <c r="J389" s="193"/>
      <c r="K389" s="133"/>
      <c r="L389" s="133"/>
      <c r="M389" s="140" t="s">
        <v>78</v>
      </c>
      <c r="N389" s="61">
        <f>AVERAGE(N366:N387)</f>
        <v>625</v>
      </c>
      <c r="O389" s="61">
        <f>AVERAGE(O366:O387)</f>
        <v>433.33333333333331</v>
      </c>
      <c r="P389" s="61">
        <f>AVERAGE(P366:P387)</f>
        <v>711.11111111111109</v>
      </c>
      <c r="Q389" s="194">
        <f>AVERAGE(Q366:Q387)</f>
        <v>344.44444444444446</v>
      </c>
      <c r="R389" s="411"/>
    </row>
    <row r="390" spans="1:35" ht="17" thickBot="1" x14ac:dyDescent="0.25">
      <c r="J390" s="195"/>
      <c r="K390" s="136"/>
      <c r="L390" s="136"/>
      <c r="M390" s="141" t="s">
        <v>79</v>
      </c>
      <c r="N390" s="62">
        <f>STDEV(N366:N387)/SQRT(COUNT(N366:N387))</f>
        <v>45.316348358748286</v>
      </c>
      <c r="O390" s="62">
        <f>STDEV(O366:O387)/SQRT(COUNT(O366:O387))</f>
        <v>61.463629715285897</v>
      </c>
      <c r="P390" s="62">
        <f>STDEV(P366:P387)/SQRT(COUNT(P366:P387))</f>
        <v>67.586250336646899</v>
      </c>
      <c r="Q390" s="196">
        <f>STDEV(Q366:Q387)/SQRT(COUNT(Q366:Q387))</f>
        <v>119.1533921640401</v>
      </c>
      <c r="R390" s="411"/>
    </row>
    <row r="391" spans="1:35" ht="17" thickBot="1" x14ac:dyDescent="0.25">
      <c r="J391" s="19"/>
      <c r="K391" s="65"/>
      <c r="R391" s="411"/>
    </row>
    <row r="392" spans="1:35" ht="22" thickBot="1" x14ac:dyDescent="0.3">
      <c r="J392" s="484" t="s">
        <v>170</v>
      </c>
      <c r="K392" s="485"/>
      <c r="L392" s="485"/>
      <c r="M392" s="485"/>
      <c r="N392" s="485"/>
      <c r="O392" s="485"/>
      <c r="P392" s="485"/>
      <c r="Q392" s="486"/>
      <c r="R392" s="411"/>
    </row>
    <row r="393" spans="1:35" s="72" customFormat="1" ht="17" thickBot="1" x14ac:dyDescent="0.25">
      <c r="A393" s="2"/>
      <c r="B393" s="6"/>
      <c r="I393" s="5"/>
      <c r="J393" s="197"/>
      <c r="K393" s="99"/>
      <c r="L393" s="9"/>
      <c r="M393" s="170"/>
      <c r="N393" s="487" t="s">
        <v>98</v>
      </c>
      <c r="O393" s="488"/>
      <c r="P393" s="488"/>
      <c r="Q393" s="489"/>
      <c r="R393" s="411"/>
      <c r="S393" s="420"/>
      <c r="T393" s="420"/>
      <c r="U393" s="420"/>
      <c r="V393" s="420"/>
      <c r="W393" s="420"/>
      <c r="X393" s="420"/>
      <c r="Y393" s="420"/>
      <c r="Z393" s="420"/>
      <c r="AA393" s="420"/>
      <c r="AB393" s="420"/>
      <c r="AC393" s="420"/>
      <c r="AD393" s="420"/>
      <c r="AE393" s="420"/>
      <c r="AF393" s="420"/>
      <c r="AG393" s="420"/>
      <c r="AH393" s="420"/>
      <c r="AI393" s="420"/>
    </row>
    <row r="394" spans="1:35" s="72" customFormat="1" ht="17" thickBot="1" x14ac:dyDescent="0.25">
      <c r="A394" s="2"/>
      <c r="B394" s="6"/>
      <c r="I394" s="5"/>
      <c r="J394" s="195"/>
      <c r="K394" s="14"/>
      <c r="L394" s="13"/>
      <c r="M394" s="207"/>
      <c r="N394" s="490" t="s">
        <v>83</v>
      </c>
      <c r="O394" s="491"/>
      <c r="P394" s="490" t="s">
        <v>84</v>
      </c>
      <c r="Q394" s="491"/>
      <c r="R394" s="411"/>
      <c r="S394" s="420"/>
      <c r="T394" s="420"/>
      <c r="U394" s="420"/>
      <c r="V394" s="420"/>
      <c r="W394" s="420"/>
      <c r="X394" s="420"/>
      <c r="Y394" s="420"/>
      <c r="Z394" s="420"/>
      <c r="AA394" s="420"/>
      <c r="AB394" s="420"/>
      <c r="AC394" s="420"/>
      <c r="AD394" s="420"/>
      <c r="AE394" s="420"/>
      <c r="AF394" s="420"/>
      <c r="AG394" s="420"/>
      <c r="AH394" s="420"/>
      <c r="AI394" s="420"/>
    </row>
    <row r="395" spans="1:35" s="72" customFormat="1" ht="17" thickBot="1" x14ac:dyDescent="0.25">
      <c r="A395" s="2"/>
      <c r="B395" s="6"/>
      <c r="I395" s="5"/>
      <c r="J395" s="108" t="s">
        <v>0</v>
      </c>
      <c r="K395" s="137" t="s">
        <v>1</v>
      </c>
      <c r="L395" s="137" t="s">
        <v>2</v>
      </c>
      <c r="M395" s="137" t="s">
        <v>162</v>
      </c>
      <c r="N395" s="492"/>
      <c r="O395" s="493"/>
      <c r="P395" s="492"/>
      <c r="Q395" s="493"/>
      <c r="R395" s="411"/>
      <c r="S395" s="420"/>
      <c r="T395" s="420"/>
      <c r="U395" s="420"/>
      <c r="V395" s="420"/>
      <c r="W395" s="420"/>
      <c r="X395" s="420"/>
      <c r="Y395" s="420"/>
      <c r="Z395" s="420"/>
      <c r="AA395" s="420"/>
      <c r="AB395" s="420"/>
      <c r="AC395" s="420"/>
      <c r="AD395" s="420"/>
      <c r="AE395" s="420"/>
      <c r="AF395" s="420"/>
      <c r="AG395" s="420"/>
      <c r="AH395" s="420"/>
      <c r="AI395" s="420"/>
    </row>
    <row r="396" spans="1:35" x14ac:dyDescent="0.2">
      <c r="J396" s="135">
        <v>43854</v>
      </c>
      <c r="K396" s="129">
        <v>2</v>
      </c>
      <c r="L396" s="139">
        <v>7</v>
      </c>
      <c r="M396" s="202" t="s">
        <v>89</v>
      </c>
      <c r="N396" s="28" t="s">
        <v>113</v>
      </c>
      <c r="O396" s="10"/>
      <c r="P396" s="28">
        <v>800</v>
      </c>
      <c r="Q396" s="10">
        <v>0</v>
      </c>
      <c r="R396" s="411"/>
    </row>
    <row r="397" spans="1:35" x14ac:dyDescent="0.2">
      <c r="J397" s="56"/>
      <c r="K397" s="138"/>
      <c r="L397" s="56">
        <v>8</v>
      </c>
      <c r="M397" s="203" t="s">
        <v>89</v>
      </c>
      <c r="N397" s="114" t="s">
        <v>113</v>
      </c>
      <c r="O397" s="35"/>
      <c r="P397" s="114">
        <v>800</v>
      </c>
      <c r="Q397" s="35">
        <v>0</v>
      </c>
      <c r="R397" s="411"/>
    </row>
    <row r="398" spans="1:35" x14ac:dyDescent="0.2">
      <c r="J398" s="56"/>
      <c r="K398" s="138"/>
      <c r="L398" s="56">
        <v>9</v>
      </c>
      <c r="M398" s="203" t="s">
        <v>89</v>
      </c>
      <c r="N398" s="114" t="s">
        <v>113</v>
      </c>
      <c r="O398" s="35"/>
      <c r="P398" s="114">
        <v>800</v>
      </c>
      <c r="Q398" s="35">
        <v>0</v>
      </c>
      <c r="R398" s="411"/>
    </row>
    <row r="399" spans="1:35" x14ac:dyDescent="0.2">
      <c r="J399" s="56"/>
      <c r="K399" s="138"/>
      <c r="L399" s="56">
        <v>10</v>
      </c>
      <c r="M399" s="203" t="s">
        <v>89</v>
      </c>
      <c r="N399" s="114" t="s">
        <v>113</v>
      </c>
      <c r="O399" s="35"/>
      <c r="P399" s="114">
        <v>800</v>
      </c>
      <c r="Q399" s="35">
        <v>0</v>
      </c>
      <c r="R399" s="411"/>
    </row>
    <row r="400" spans="1:35" x14ac:dyDescent="0.2">
      <c r="J400" s="56"/>
      <c r="K400" s="138"/>
      <c r="L400" s="56">
        <v>11</v>
      </c>
      <c r="M400" s="203" t="s">
        <v>89</v>
      </c>
      <c r="N400" s="114" t="s">
        <v>113</v>
      </c>
      <c r="O400" s="35"/>
      <c r="P400" s="114">
        <v>1200</v>
      </c>
      <c r="Q400" s="35">
        <v>0</v>
      </c>
      <c r="R400" s="411"/>
    </row>
    <row r="401" spans="10:18" x14ac:dyDescent="0.2">
      <c r="J401" s="56"/>
      <c r="K401" s="138"/>
      <c r="L401" s="56">
        <v>12</v>
      </c>
      <c r="M401" s="203" t="s">
        <v>89</v>
      </c>
      <c r="N401" s="114" t="s">
        <v>113</v>
      </c>
      <c r="O401" s="35"/>
      <c r="P401" s="114">
        <v>1200</v>
      </c>
      <c r="Q401" s="35">
        <v>0</v>
      </c>
      <c r="R401" s="411"/>
    </row>
    <row r="402" spans="10:18" x14ac:dyDescent="0.2">
      <c r="J402" s="183"/>
      <c r="K402" s="56"/>
      <c r="L402" s="56"/>
      <c r="M402" s="132"/>
      <c r="N402" s="114"/>
      <c r="O402" s="35"/>
      <c r="P402" s="114"/>
      <c r="Q402" s="35"/>
      <c r="R402" s="411"/>
    </row>
    <row r="403" spans="10:18" x14ac:dyDescent="0.2">
      <c r="J403" s="134">
        <v>43858</v>
      </c>
      <c r="K403" s="138">
        <v>1</v>
      </c>
      <c r="L403" s="56">
        <v>5</v>
      </c>
      <c r="M403" s="203" t="s">
        <v>89</v>
      </c>
      <c r="N403" s="114">
        <v>600</v>
      </c>
      <c r="O403" s="35" t="s">
        <v>51</v>
      </c>
      <c r="P403" s="114"/>
      <c r="Q403" s="35"/>
      <c r="R403" s="411"/>
    </row>
    <row r="404" spans="10:18" x14ac:dyDescent="0.2">
      <c r="J404" s="56"/>
      <c r="K404" s="138"/>
      <c r="L404" s="56">
        <v>6</v>
      </c>
      <c r="M404" s="203" t="s">
        <v>89</v>
      </c>
      <c r="N404" s="114">
        <v>800</v>
      </c>
      <c r="O404" s="35">
        <v>1000</v>
      </c>
      <c r="P404" s="114"/>
      <c r="Q404" s="35"/>
      <c r="R404" s="411"/>
    </row>
    <row r="405" spans="10:18" x14ac:dyDescent="0.2">
      <c r="J405" s="182"/>
      <c r="K405" s="138"/>
      <c r="L405" s="56">
        <v>7</v>
      </c>
      <c r="M405" s="203" t="s">
        <v>89</v>
      </c>
      <c r="N405" s="114">
        <v>400</v>
      </c>
      <c r="O405" s="35" t="s">
        <v>51</v>
      </c>
      <c r="P405" s="114"/>
      <c r="Q405" s="35"/>
      <c r="R405" s="411"/>
    </row>
    <row r="406" spans="10:18" x14ac:dyDescent="0.2">
      <c r="J406" s="56"/>
      <c r="K406" s="138"/>
      <c r="L406" s="56">
        <v>8</v>
      </c>
      <c r="M406" s="203" t="s">
        <v>89</v>
      </c>
      <c r="N406" s="114" t="s">
        <v>113</v>
      </c>
      <c r="O406" s="35" t="s">
        <v>51</v>
      </c>
      <c r="P406" s="114"/>
      <c r="Q406" s="35"/>
      <c r="R406" s="411"/>
    </row>
    <row r="407" spans="10:18" x14ac:dyDescent="0.2">
      <c r="J407" s="56"/>
      <c r="K407" s="56"/>
      <c r="L407" s="56"/>
      <c r="M407" s="114"/>
      <c r="N407" s="114"/>
      <c r="O407" s="35"/>
      <c r="P407" s="114"/>
      <c r="Q407" s="35"/>
      <c r="R407" s="411"/>
    </row>
    <row r="408" spans="10:18" x14ac:dyDescent="0.2">
      <c r="J408" s="56"/>
      <c r="K408" s="56">
        <v>2</v>
      </c>
      <c r="L408" s="56">
        <v>6</v>
      </c>
      <c r="M408" s="203" t="s">
        <v>89</v>
      </c>
      <c r="N408" s="132" t="s">
        <v>113</v>
      </c>
      <c r="O408" s="35"/>
      <c r="P408" s="114" t="s">
        <v>113</v>
      </c>
      <c r="Q408" s="35"/>
      <c r="R408" s="411"/>
    </row>
    <row r="409" spans="10:18" x14ac:dyDescent="0.2">
      <c r="J409" s="56"/>
      <c r="K409" s="56"/>
      <c r="L409" s="56"/>
      <c r="M409" s="132"/>
      <c r="N409" s="114"/>
      <c r="O409" s="35"/>
      <c r="P409" s="114"/>
      <c r="Q409" s="35"/>
      <c r="R409" s="411"/>
    </row>
    <row r="410" spans="10:18" x14ac:dyDescent="0.2">
      <c r="J410" s="184">
        <v>43859</v>
      </c>
      <c r="K410" s="133">
        <v>1</v>
      </c>
      <c r="L410" s="138">
        <v>5</v>
      </c>
      <c r="M410" s="203" t="s">
        <v>89</v>
      </c>
      <c r="N410" s="85" t="s">
        <v>113</v>
      </c>
      <c r="O410" s="29"/>
      <c r="P410" s="85" t="s">
        <v>113</v>
      </c>
      <c r="Q410" s="29"/>
      <c r="R410" s="411"/>
    </row>
    <row r="411" spans="10:18" x14ac:dyDescent="0.2">
      <c r="J411" s="183"/>
      <c r="K411" s="133"/>
      <c r="L411" s="138">
        <v>6</v>
      </c>
      <c r="M411" s="203" t="s">
        <v>89</v>
      </c>
      <c r="N411" s="85" t="s">
        <v>113</v>
      </c>
      <c r="O411" s="29"/>
      <c r="P411" s="85" t="s">
        <v>113</v>
      </c>
      <c r="Q411" s="29"/>
      <c r="R411" s="411"/>
    </row>
    <row r="412" spans="10:18" x14ac:dyDescent="0.2">
      <c r="J412" s="183"/>
      <c r="K412" s="133"/>
      <c r="L412" s="138">
        <v>7</v>
      </c>
      <c r="M412" s="203" t="s">
        <v>89</v>
      </c>
      <c r="N412" s="85" t="s">
        <v>113</v>
      </c>
      <c r="O412" s="29"/>
      <c r="P412" s="85" t="s">
        <v>113</v>
      </c>
      <c r="Q412" s="29"/>
      <c r="R412" s="411"/>
    </row>
    <row r="413" spans="10:18" x14ac:dyDescent="0.2">
      <c r="J413" s="183"/>
      <c r="K413" s="133"/>
      <c r="L413" s="138"/>
      <c r="M413" s="132"/>
      <c r="N413" s="85"/>
      <c r="O413" s="29"/>
      <c r="P413" s="85"/>
      <c r="Q413" s="29"/>
      <c r="R413" s="411"/>
    </row>
    <row r="414" spans="10:18" x14ac:dyDescent="0.2">
      <c r="J414" s="183"/>
      <c r="K414" s="133">
        <v>2</v>
      </c>
      <c r="L414" s="138">
        <v>4</v>
      </c>
      <c r="M414" s="203" t="s">
        <v>89</v>
      </c>
      <c r="N414" s="85">
        <v>600</v>
      </c>
      <c r="O414" s="29">
        <v>400</v>
      </c>
      <c r="P414" s="85">
        <v>1200</v>
      </c>
      <c r="Q414" s="29">
        <v>600</v>
      </c>
      <c r="R414" s="411"/>
    </row>
    <row r="415" spans="10:18" x14ac:dyDescent="0.2">
      <c r="J415" s="183"/>
      <c r="K415" s="134"/>
      <c r="L415" s="138">
        <v>5</v>
      </c>
      <c r="M415" s="203" t="s">
        <v>89</v>
      </c>
      <c r="N415" s="85" t="s">
        <v>113</v>
      </c>
      <c r="O415" s="29"/>
      <c r="P415" s="85" t="s">
        <v>113</v>
      </c>
      <c r="Q415" s="29"/>
      <c r="R415" s="411"/>
    </row>
    <row r="416" spans="10:18" x14ac:dyDescent="0.2">
      <c r="J416" s="183"/>
      <c r="K416" s="133"/>
      <c r="L416" s="56"/>
      <c r="M416" s="132"/>
      <c r="N416" s="114"/>
      <c r="O416" s="35"/>
      <c r="P416" s="114"/>
      <c r="Q416" s="35"/>
      <c r="R416" s="411"/>
    </row>
    <row r="417" spans="10:18" x14ac:dyDescent="0.2">
      <c r="J417" s="55">
        <v>43864</v>
      </c>
      <c r="K417" s="133" t="s">
        <v>94</v>
      </c>
      <c r="L417" s="138">
        <v>8</v>
      </c>
      <c r="M417" s="203" t="s">
        <v>89</v>
      </c>
      <c r="N417" s="114" t="s">
        <v>113</v>
      </c>
      <c r="O417" s="35"/>
      <c r="P417" s="114" t="s">
        <v>113</v>
      </c>
      <c r="Q417" s="35"/>
      <c r="R417" s="411"/>
    </row>
    <row r="418" spans="10:18" x14ac:dyDescent="0.2">
      <c r="J418" s="183"/>
      <c r="K418" s="133"/>
      <c r="L418" s="138">
        <v>9</v>
      </c>
      <c r="M418" s="203" t="s">
        <v>89</v>
      </c>
      <c r="N418" s="114" t="s">
        <v>113</v>
      </c>
      <c r="O418" s="35"/>
      <c r="P418" s="114" t="s">
        <v>113</v>
      </c>
      <c r="Q418" s="35"/>
      <c r="R418" s="411"/>
    </row>
    <row r="419" spans="10:18" x14ac:dyDescent="0.2">
      <c r="J419" s="183"/>
      <c r="K419" s="133"/>
      <c r="L419" s="138"/>
      <c r="M419" s="132"/>
      <c r="N419" s="114"/>
      <c r="O419" s="35"/>
      <c r="P419" s="114"/>
      <c r="Q419" s="35"/>
      <c r="R419" s="411"/>
    </row>
    <row r="420" spans="10:18" x14ac:dyDescent="0.2">
      <c r="J420" s="183"/>
      <c r="K420" s="133" t="s">
        <v>95</v>
      </c>
      <c r="L420" s="138">
        <v>9</v>
      </c>
      <c r="M420" s="203" t="s">
        <v>89</v>
      </c>
      <c r="N420" s="114"/>
      <c r="O420" s="35"/>
      <c r="P420" s="114">
        <v>800</v>
      </c>
      <c r="Q420" s="35" t="s">
        <v>43</v>
      </c>
      <c r="R420" s="411"/>
    </row>
    <row r="421" spans="10:18" x14ac:dyDescent="0.2">
      <c r="J421" s="183"/>
      <c r="K421" s="133"/>
      <c r="L421" s="133"/>
      <c r="M421" s="85"/>
      <c r="N421" s="85"/>
      <c r="O421" s="29"/>
      <c r="P421" s="114"/>
      <c r="Q421" s="35"/>
      <c r="R421" s="411"/>
    </row>
    <row r="422" spans="10:18" x14ac:dyDescent="0.2">
      <c r="J422" s="183"/>
      <c r="K422" s="133">
        <v>2</v>
      </c>
      <c r="L422" s="138">
        <v>10</v>
      </c>
      <c r="M422" s="203" t="s">
        <v>89</v>
      </c>
      <c r="N422" s="114" t="s">
        <v>113</v>
      </c>
      <c r="O422" s="35"/>
      <c r="P422" s="114">
        <v>800</v>
      </c>
      <c r="Q422" s="35">
        <v>200</v>
      </c>
      <c r="R422" s="411"/>
    </row>
    <row r="423" spans="10:18" x14ac:dyDescent="0.2">
      <c r="J423" s="183"/>
      <c r="K423" s="133"/>
      <c r="L423" s="133">
        <v>11</v>
      </c>
      <c r="M423" s="203" t="s">
        <v>89</v>
      </c>
      <c r="N423" s="114" t="s">
        <v>113</v>
      </c>
      <c r="O423" s="35"/>
      <c r="P423" s="114" t="s">
        <v>113</v>
      </c>
      <c r="Q423" s="35"/>
      <c r="R423" s="411"/>
    </row>
    <row r="424" spans="10:18" x14ac:dyDescent="0.2">
      <c r="J424" s="183"/>
      <c r="K424" s="133"/>
      <c r="L424" s="56"/>
      <c r="M424" s="132"/>
      <c r="N424" s="114"/>
      <c r="O424" s="35"/>
      <c r="P424" s="114"/>
      <c r="Q424" s="35"/>
      <c r="R424" s="411"/>
    </row>
    <row r="425" spans="10:18" x14ac:dyDescent="0.2">
      <c r="J425" s="183"/>
      <c r="K425" s="56">
        <v>3</v>
      </c>
      <c r="L425" s="56">
        <v>6</v>
      </c>
      <c r="M425" s="203" t="s">
        <v>89</v>
      </c>
      <c r="N425" s="114">
        <v>1200</v>
      </c>
      <c r="O425" s="35">
        <v>1000</v>
      </c>
      <c r="P425" s="114" t="s">
        <v>113</v>
      </c>
      <c r="Q425" s="35"/>
      <c r="R425" s="411"/>
    </row>
    <row r="426" spans="10:18" x14ac:dyDescent="0.2">
      <c r="J426" s="183"/>
      <c r="K426" s="133"/>
      <c r="L426" s="56">
        <v>7</v>
      </c>
      <c r="M426" s="203" t="s">
        <v>89</v>
      </c>
      <c r="N426" s="114" t="s">
        <v>113</v>
      </c>
      <c r="O426" s="35"/>
      <c r="P426" s="114" t="s">
        <v>113</v>
      </c>
      <c r="Q426" s="35"/>
      <c r="R426" s="411"/>
    </row>
    <row r="427" spans="10:18" x14ac:dyDescent="0.2">
      <c r="J427" s="183"/>
      <c r="K427" s="133"/>
      <c r="L427" s="56">
        <v>8</v>
      </c>
      <c r="M427" s="203" t="s">
        <v>89</v>
      </c>
      <c r="N427" s="114">
        <v>1200</v>
      </c>
      <c r="O427" s="35">
        <v>1000</v>
      </c>
      <c r="P427" s="114" t="s">
        <v>113</v>
      </c>
      <c r="Q427" s="35"/>
      <c r="R427" s="411"/>
    </row>
    <row r="428" spans="10:18" x14ac:dyDescent="0.2">
      <c r="J428" s="183"/>
      <c r="K428" s="133"/>
      <c r="L428" s="56">
        <v>9</v>
      </c>
      <c r="M428" s="203" t="s">
        <v>89</v>
      </c>
      <c r="N428" s="114" t="s">
        <v>113</v>
      </c>
      <c r="O428" s="35"/>
      <c r="P428" s="114" t="s">
        <v>113</v>
      </c>
      <c r="Q428" s="35"/>
      <c r="R428" s="411"/>
    </row>
    <row r="429" spans="10:18" x14ac:dyDescent="0.2">
      <c r="J429" s="183"/>
      <c r="K429" s="133"/>
      <c r="L429" s="56"/>
      <c r="M429" s="132"/>
      <c r="N429" s="114"/>
      <c r="O429" s="35"/>
      <c r="P429" s="114"/>
      <c r="Q429" s="35"/>
      <c r="R429" s="411"/>
    </row>
    <row r="430" spans="10:18" x14ac:dyDescent="0.2">
      <c r="J430" s="184">
        <v>43866</v>
      </c>
      <c r="K430" s="56">
        <v>1</v>
      </c>
      <c r="L430" s="56">
        <v>8</v>
      </c>
      <c r="M430" s="203" t="s">
        <v>89</v>
      </c>
      <c r="N430" s="114" t="s">
        <v>113</v>
      </c>
      <c r="O430" s="35"/>
      <c r="P430" s="114" t="s">
        <v>113</v>
      </c>
      <c r="Q430" s="35"/>
      <c r="R430" s="411"/>
    </row>
    <row r="431" spans="10:18" x14ac:dyDescent="0.2">
      <c r="J431" s="183"/>
      <c r="K431" s="56"/>
      <c r="L431" s="56"/>
      <c r="M431" s="132"/>
      <c r="N431" s="114"/>
      <c r="O431" s="35"/>
      <c r="P431" s="114"/>
      <c r="Q431" s="35"/>
      <c r="R431" s="411"/>
    </row>
    <row r="432" spans="10:18" x14ac:dyDescent="0.2">
      <c r="J432" s="183"/>
      <c r="K432" s="56">
        <v>2</v>
      </c>
      <c r="L432" s="56">
        <v>3</v>
      </c>
      <c r="M432" s="203" t="s">
        <v>89</v>
      </c>
      <c r="N432" s="114" t="s">
        <v>113</v>
      </c>
      <c r="O432" s="35"/>
      <c r="P432" s="114" t="s">
        <v>113</v>
      </c>
      <c r="Q432" s="35"/>
      <c r="R432" s="411"/>
    </row>
    <row r="433" spans="10:18" x14ac:dyDescent="0.2">
      <c r="J433" s="183"/>
      <c r="K433" s="56"/>
      <c r="L433" s="56"/>
      <c r="M433" s="132"/>
      <c r="N433" s="114"/>
      <c r="O433" s="35"/>
      <c r="P433" s="114"/>
      <c r="Q433" s="35"/>
      <c r="R433" s="411"/>
    </row>
    <row r="434" spans="10:18" x14ac:dyDescent="0.2">
      <c r="J434" s="184">
        <v>43871</v>
      </c>
      <c r="K434" s="56">
        <v>1</v>
      </c>
      <c r="L434" s="56">
        <v>9</v>
      </c>
      <c r="M434" s="203" t="s">
        <v>89</v>
      </c>
      <c r="N434" s="114">
        <v>800</v>
      </c>
      <c r="O434" s="35">
        <v>600</v>
      </c>
      <c r="P434" s="114">
        <v>800</v>
      </c>
      <c r="Q434" s="35">
        <v>800</v>
      </c>
      <c r="R434" s="411"/>
    </row>
    <row r="435" spans="10:18" x14ac:dyDescent="0.2">
      <c r="J435" s="183"/>
      <c r="K435" s="56"/>
      <c r="L435" s="56">
        <v>10</v>
      </c>
      <c r="M435" s="203" t="s">
        <v>89</v>
      </c>
      <c r="N435" s="114" t="s">
        <v>113</v>
      </c>
      <c r="O435" s="35"/>
      <c r="P435" s="114" t="s">
        <v>113</v>
      </c>
      <c r="Q435" s="35"/>
      <c r="R435" s="411"/>
    </row>
    <row r="436" spans="10:18" x14ac:dyDescent="0.2">
      <c r="J436" s="183"/>
      <c r="K436" s="56"/>
      <c r="L436" s="56">
        <v>11</v>
      </c>
      <c r="M436" s="203" t="s">
        <v>89</v>
      </c>
      <c r="N436" s="114">
        <v>800</v>
      </c>
      <c r="O436" s="35">
        <v>400</v>
      </c>
      <c r="P436" s="114">
        <v>400</v>
      </c>
      <c r="Q436" s="35">
        <v>400</v>
      </c>
      <c r="R436" s="411"/>
    </row>
    <row r="437" spans="10:18" x14ac:dyDescent="0.2">
      <c r="J437" s="183"/>
      <c r="K437" s="56"/>
      <c r="L437" s="56">
        <v>12</v>
      </c>
      <c r="M437" s="203" t="s">
        <v>89</v>
      </c>
      <c r="N437" s="114"/>
      <c r="O437" s="35"/>
      <c r="P437" s="114">
        <v>400</v>
      </c>
      <c r="Q437" s="35" t="s">
        <v>43</v>
      </c>
      <c r="R437" s="411"/>
    </row>
    <row r="438" spans="10:18" x14ac:dyDescent="0.2">
      <c r="J438" s="183"/>
      <c r="K438" s="56"/>
      <c r="L438" s="56"/>
      <c r="M438" s="132"/>
      <c r="N438" s="114"/>
      <c r="O438" s="35"/>
      <c r="P438" s="114"/>
      <c r="Q438" s="35"/>
      <c r="R438" s="411"/>
    </row>
    <row r="439" spans="10:18" x14ac:dyDescent="0.2">
      <c r="J439" s="183"/>
      <c r="K439" s="56">
        <v>3</v>
      </c>
      <c r="L439" s="56">
        <v>8</v>
      </c>
      <c r="M439" s="203" t="s">
        <v>89</v>
      </c>
      <c r="N439" s="114" t="s">
        <v>113</v>
      </c>
      <c r="O439" s="35"/>
      <c r="P439" s="114" t="s">
        <v>113</v>
      </c>
      <c r="Q439" s="35"/>
      <c r="R439" s="411"/>
    </row>
    <row r="440" spans="10:18" x14ac:dyDescent="0.2">
      <c r="J440" s="183"/>
      <c r="K440" s="56"/>
      <c r="L440" s="56">
        <v>9</v>
      </c>
      <c r="M440" s="203" t="s">
        <v>89</v>
      </c>
      <c r="N440" s="114" t="s">
        <v>113</v>
      </c>
      <c r="O440" s="35"/>
      <c r="P440" s="114" t="s">
        <v>113</v>
      </c>
      <c r="Q440" s="35"/>
      <c r="R440" s="411"/>
    </row>
    <row r="441" spans="10:18" x14ac:dyDescent="0.2">
      <c r="J441" s="183"/>
      <c r="K441" s="56"/>
      <c r="L441" s="56">
        <v>10</v>
      </c>
      <c r="M441" s="203" t="s">
        <v>89</v>
      </c>
      <c r="N441" s="114" t="s">
        <v>113</v>
      </c>
      <c r="O441" s="35"/>
      <c r="P441" s="114" t="s">
        <v>113</v>
      </c>
      <c r="Q441" s="35"/>
      <c r="R441" s="411"/>
    </row>
    <row r="442" spans="10:18" x14ac:dyDescent="0.2">
      <c r="J442" s="183"/>
      <c r="K442" s="56"/>
      <c r="L442" s="56">
        <v>11</v>
      </c>
      <c r="M442" s="203" t="s">
        <v>89</v>
      </c>
      <c r="N442" s="114" t="s">
        <v>113</v>
      </c>
      <c r="O442" s="35"/>
      <c r="P442" s="114" t="s">
        <v>113</v>
      </c>
      <c r="Q442" s="35"/>
      <c r="R442" s="411"/>
    </row>
    <row r="443" spans="10:18" x14ac:dyDescent="0.2">
      <c r="J443" s="183"/>
      <c r="K443" s="56"/>
      <c r="L443" s="56">
        <v>12</v>
      </c>
      <c r="M443" s="203" t="s">
        <v>89</v>
      </c>
      <c r="N443" s="114">
        <v>600</v>
      </c>
      <c r="O443" s="35">
        <v>600</v>
      </c>
      <c r="P443" s="114">
        <v>600</v>
      </c>
      <c r="Q443" s="35">
        <v>600</v>
      </c>
      <c r="R443" s="411"/>
    </row>
    <row r="444" spans="10:18" x14ac:dyDescent="0.2">
      <c r="J444" s="183"/>
      <c r="K444" s="56"/>
      <c r="L444" s="56"/>
      <c r="M444" s="132"/>
      <c r="N444" s="114"/>
      <c r="O444" s="35"/>
      <c r="P444" s="114"/>
      <c r="Q444" s="35"/>
      <c r="R444" s="411"/>
    </row>
    <row r="445" spans="10:18" x14ac:dyDescent="0.2">
      <c r="J445" s="183"/>
      <c r="K445" s="56">
        <v>4</v>
      </c>
      <c r="L445" s="56">
        <v>5</v>
      </c>
      <c r="M445" s="203" t="s">
        <v>89</v>
      </c>
      <c r="N445" s="114" t="s">
        <v>113</v>
      </c>
      <c r="O445" s="35"/>
      <c r="P445" s="114" t="s">
        <v>113</v>
      </c>
      <c r="Q445" s="35"/>
      <c r="R445" s="411"/>
    </row>
    <row r="446" spans="10:18" x14ac:dyDescent="0.2">
      <c r="J446" s="183"/>
      <c r="K446" s="56"/>
      <c r="L446" s="56">
        <v>6</v>
      </c>
      <c r="M446" s="203" t="s">
        <v>89</v>
      </c>
      <c r="N446" s="114" t="s">
        <v>113</v>
      </c>
      <c r="O446" s="35"/>
      <c r="P446" s="114" t="s">
        <v>113</v>
      </c>
      <c r="Q446" s="35"/>
      <c r="R446" s="411"/>
    </row>
    <row r="447" spans="10:18" x14ac:dyDescent="0.2">
      <c r="J447" s="183"/>
      <c r="K447" s="56"/>
      <c r="L447" s="56">
        <v>7</v>
      </c>
      <c r="M447" s="203" t="s">
        <v>89</v>
      </c>
      <c r="N447" s="114" t="s">
        <v>113</v>
      </c>
      <c r="O447" s="35"/>
      <c r="P447" s="114" t="s">
        <v>113</v>
      </c>
      <c r="Q447" s="35"/>
      <c r="R447" s="411"/>
    </row>
    <row r="448" spans="10:18" x14ac:dyDescent="0.2">
      <c r="J448" s="183"/>
      <c r="K448" s="56"/>
      <c r="L448" s="186"/>
      <c r="M448" s="204"/>
      <c r="N448" s="146"/>
      <c r="O448" s="145"/>
      <c r="P448" s="146"/>
      <c r="Q448" s="145"/>
      <c r="R448" s="411"/>
    </row>
    <row r="449" spans="10:18" ht="17" thickBot="1" x14ac:dyDescent="0.25">
      <c r="J449" s="185">
        <v>43872</v>
      </c>
      <c r="K449" s="130">
        <v>1</v>
      </c>
      <c r="L449" s="130">
        <v>1</v>
      </c>
      <c r="M449" s="205" t="s">
        <v>89</v>
      </c>
      <c r="N449" s="12" t="s">
        <v>113</v>
      </c>
      <c r="O449" s="26"/>
      <c r="P449" s="12" t="s">
        <v>113</v>
      </c>
      <c r="Q449" s="26"/>
      <c r="R449" s="411"/>
    </row>
    <row r="450" spans="10:18" ht="17" thickBot="1" x14ac:dyDescent="0.25">
      <c r="J450" s="183"/>
      <c r="L450" s="154"/>
      <c r="M450" s="206"/>
      <c r="N450" s="154"/>
      <c r="P450" s="12"/>
      <c r="Q450" s="26"/>
      <c r="R450" s="411"/>
    </row>
    <row r="451" spans="10:18" x14ac:dyDescent="0.2">
      <c r="J451" s="197"/>
      <c r="K451" s="198"/>
      <c r="L451" s="198"/>
      <c r="M451" s="155" t="s">
        <v>82</v>
      </c>
      <c r="N451" s="33">
        <f>COUNT(N396:N450)</f>
        <v>9</v>
      </c>
      <c r="O451" s="33">
        <f>COUNT(O396:O450)</f>
        <v>7</v>
      </c>
      <c r="P451" s="33">
        <f>COUNT(P396:P450)</f>
        <v>13</v>
      </c>
      <c r="Q451" s="110">
        <f>COUNT(Q396:Q450)</f>
        <v>11</v>
      </c>
      <c r="R451" s="411"/>
    </row>
    <row r="452" spans="10:18" x14ac:dyDescent="0.2">
      <c r="J452" s="193"/>
      <c r="K452" s="133"/>
      <c r="L452" s="133"/>
      <c r="M452" s="140" t="s">
        <v>78</v>
      </c>
      <c r="N452" s="61">
        <f>AVERAGE(N396:N450)</f>
        <v>777.77777777777783</v>
      </c>
      <c r="O452" s="61">
        <f>AVERAGE(O396:O450)</f>
        <v>714.28571428571433</v>
      </c>
      <c r="P452" s="61">
        <f>AVERAGE(P396:P450)</f>
        <v>815.38461538461536</v>
      </c>
      <c r="Q452" s="194">
        <f>AVERAGE(Q396:Q450)</f>
        <v>236.36363636363637</v>
      </c>
      <c r="R452" s="411"/>
    </row>
    <row r="453" spans="10:18" ht="17" thickBot="1" x14ac:dyDescent="0.25">
      <c r="J453" s="195"/>
      <c r="K453" s="136"/>
      <c r="L453" s="136"/>
      <c r="M453" s="141" t="s">
        <v>79</v>
      </c>
      <c r="N453" s="62">
        <f>STDEV(N396:N450)/SQRT(COUNT(N429:N450))</f>
        <v>157.5271875417537</v>
      </c>
      <c r="O453" s="62">
        <f>STDEV(O396:O450)/SQRT(COUNT(O429:O450))</f>
        <v>161.34356520092777</v>
      </c>
      <c r="P453" s="62">
        <f>STDEV(P396:P450)/SQRT(COUNT(P429:P450))</f>
        <v>132.04505835470488</v>
      </c>
      <c r="Q453" s="196">
        <f>STDEV(Q396:Q450)/SQRT(COUNT(Q429:Q450))</f>
        <v>177.52507291971892</v>
      </c>
      <c r="R453" s="411"/>
    </row>
    <row r="454" spans="10:18" x14ac:dyDescent="0.2">
      <c r="J454" s="19"/>
      <c r="K454" s="65"/>
      <c r="R454" s="411"/>
    </row>
    <row r="455" spans="10:18" ht="17" thickBot="1" x14ac:dyDescent="0.25">
      <c r="J455" s="19"/>
      <c r="K455" s="65"/>
      <c r="R455" s="411"/>
    </row>
    <row r="456" spans="10:18" ht="22" thickBot="1" x14ac:dyDescent="0.3">
      <c r="J456" s="484" t="s">
        <v>168</v>
      </c>
      <c r="K456" s="485"/>
      <c r="L456" s="485"/>
      <c r="M456" s="485"/>
      <c r="N456" s="485"/>
      <c r="O456" s="485"/>
      <c r="P456" s="485"/>
      <c r="Q456" s="486"/>
      <c r="R456" s="411"/>
    </row>
    <row r="457" spans="10:18" ht="17" thickBot="1" x14ac:dyDescent="0.25">
      <c r="J457" s="197"/>
      <c r="K457" s="99"/>
      <c r="L457" s="9"/>
      <c r="M457" s="170"/>
      <c r="N457" s="487" t="s">
        <v>98</v>
      </c>
      <c r="O457" s="488"/>
      <c r="P457" s="488"/>
      <c r="Q457" s="489"/>
      <c r="R457" s="411"/>
    </row>
    <row r="458" spans="10:18" ht="17" thickBot="1" x14ac:dyDescent="0.25">
      <c r="J458" s="195"/>
      <c r="K458" s="14"/>
      <c r="L458" s="13"/>
      <c r="M458" s="207"/>
      <c r="N458" s="490" t="s">
        <v>83</v>
      </c>
      <c r="O458" s="491"/>
      <c r="P458" s="490" t="s">
        <v>84</v>
      </c>
      <c r="Q458" s="491"/>
      <c r="R458" s="411"/>
    </row>
    <row r="459" spans="10:18" ht="17" thickBot="1" x14ac:dyDescent="0.25">
      <c r="J459" s="108" t="s">
        <v>0</v>
      </c>
      <c r="K459" s="137" t="s">
        <v>1</v>
      </c>
      <c r="L459" s="137" t="s">
        <v>2</v>
      </c>
      <c r="M459" s="137" t="s">
        <v>162</v>
      </c>
      <c r="N459" s="492"/>
      <c r="O459" s="493"/>
      <c r="P459" s="492"/>
      <c r="Q459" s="493"/>
      <c r="R459" s="411"/>
    </row>
    <row r="460" spans="10:18" x14ac:dyDescent="0.2">
      <c r="J460" s="53">
        <v>43858</v>
      </c>
      <c r="K460" s="139">
        <v>1</v>
      </c>
      <c r="L460" s="139">
        <v>1</v>
      </c>
      <c r="M460" s="170" t="s">
        <v>49</v>
      </c>
      <c r="N460" s="28">
        <v>1200</v>
      </c>
      <c r="O460" s="10">
        <v>1000</v>
      </c>
      <c r="P460" s="28"/>
      <c r="Q460" s="10"/>
      <c r="R460" s="411"/>
    </row>
    <row r="461" spans="10:18" x14ac:dyDescent="0.2">
      <c r="J461" s="56"/>
      <c r="K461" s="138"/>
      <c r="L461" s="138">
        <v>2</v>
      </c>
      <c r="M461" s="179" t="s">
        <v>49</v>
      </c>
      <c r="N461" s="114">
        <v>1200</v>
      </c>
      <c r="O461" s="35">
        <v>1000</v>
      </c>
      <c r="P461" s="114"/>
      <c r="Q461" s="35"/>
      <c r="R461" s="411"/>
    </row>
    <row r="462" spans="10:18" x14ac:dyDescent="0.2">
      <c r="J462" s="182"/>
      <c r="K462" s="138"/>
      <c r="L462" s="138">
        <v>3</v>
      </c>
      <c r="M462" s="179" t="s">
        <v>49</v>
      </c>
      <c r="N462" s="114">
        <v>1200</v>
      </c>
      <c r="O462" s="35">
        <v>1000</v>
      </c>
      <c r="P462" s="114"/>
      <c r="Q462" s="35"/>
      <c r="R462" s="411"/>
    </row>
    <row r="463" spans="10:18" x14ac:dyDescent="0.2">
      <c r="J463" s="56"/>
      <c r="K463" s="138"/>
      <c r="L463" s="138">
        <v>4</v>
      </c>
      <c r="M463" s="179" t="s">
        <v>49</v>
      </c>
      <c r="N463" s="114">
        <v>1200</v>
      </c>
      <c r="O463" s="35">
        <v>1000</v>
      </c>
      <c r="P463" s="114"/>
      <c r="Q463" s="35"/>
      <c r="R463" s="411"/>
    </row>
    <row r="464" spans="10:18" x14ac:dyDescent="0.2">
      <c r="J464" s="183"/>
      <c r="K464" s="56">
        <v>2</v>
      </c>
      <c r="L464" s="138">
        <v>1</v>
      </c>
      <c r="M464" s="179" t="s">
        <v>49</v>
      </c>
      <c r="N464" s="132">
        <v>1000</v>
      </c>
      <c r="O464" s="35">
        <v>800</v>
      </c>
      <c r="P464" s="114">
        <v>1000</v>
      </c>
      <c r="Q464" s="29">
        <v>400</v>
      </c>
      <c r="R464" s="411"/>
    </row>
    <row r="465" spans="10:18" x14ac:dyDescent="0.2">
      <c r="J465" s="183"/>
      <c r="K465" s="56"/>
      <c r="L465" s="56">
        <v>2</v>
      </c>
      <c r="M465" s="179" t="s">
        <v>49</v>
      </c>
      <c r="N465" s="132">
        <v>800</v>
      </c>
      <c r="O465" s="35">
        <v>600</v>
      </c>
      <c r="P465" s="114">
        <v>1000</v>
      </c>
      <c r="Q465" s="35">
        <v>200</v>
      </c>
      <c r="R465" s="411"/>
    </row>
    <row r="466" spans="10:18" x14ac:dyDescent="0.2">
      <c r="J466" s="183"/>
      <c r="K466" s="56"/>
      <c r="L466" s="56">
        <v>3</v>
      </c>
      <c r="M466" s="179" t="s">
        <v>49</v>
      </c>
      <c r="N466" s="132">
        <v>800</v>
      </c>
      <c r="O466" s="35">
        <v>600</v>
      </c>
      <c r="P466" s="114">
        <v>1000</v>
      </c>
      <c r="Q466" s="35" t="s">
        <v>43</v>
      </c>
      <c r="R466" s="411"/>
    </row>
    <row r="467" spans="10:18" x14ac:dyDescent="0.2">
      <c r="J467" s="183"/>
      <c r="K467" s="56"/>
      <c r="L467" s="56">
        <v>4</v>
      </c>
      <c r="M467" s="179" t="s">
        <v>49</v>
      </c>
      <c r="N467" s="132">
        <v>800</v>
      </c>
      <c r="O467" s="35">
        <v>600</v>
      </c>
      <c r="P467" s="114">
        <v>1000</v>
      </c>
      <c r="Q467" s="35">
        <v>0</v>
      </c>
      <c r="R467" s="411"/>
    </row>
    <row r="468" spans="10:18" x14ac:dyDescent="0.2">
      <c r="J468" s="184">
        <v>43859</v>
      </c>
      <c r="K468" s="133">
        <v>1</v>
      </c>
      <c r="L468" s="138">
        <v>1</v>
      </c>
      <c r="M468" s="179" t="s">
        <v>49</v>
      </c>
      <c r="N468" s="210">
        <v>1200</v>
      </c>
      <c r="O468" s="29"/>
      <c r="P468" s="210">
        <v>1200</v>
      </c>
      <c r="Q468" s="29"/>
      <c r="R468" s="411"/>
    </row>
    <row r="469" spans="10:18" x14ac:dyDescent="0.2">
      <c r="J469" s="183"/>
      <c r="K469" s="133"/>
      <c r="L469" s="138">
        <v>2</v>
      </c>
      <c r="M469" s="179" t="s">
        <v>49</v>
      </c>
      <c r="N469" s="210">
        <v>1200</v>
      </c>
      <c r="O469" s="29"/>
      <c r="P469" s="85"/>
      <c r="Q469" s="29"/>
      <c r="R469" s="411"/>
    </row>
    <row r="470" spans="10:18" x14ac:dyDescent="0.2">
      <c r="J470" s="183"/>
      <c r="K470" s="133">
        <v>2</v>
      </c>
      <c r="L470" s="138">
        <v>1</v>
      </c>
      <c r="M470" s="179" t="s">
        <v>49</v>
      </c>
      <c r="N470" s="85">
        <v>400</v>
      </c>
      <c r="O470" s="29">
        <v>0</v>
      </c>
      <c r="P470" s="85">
        <v>800</v>
      </c>
      <c r="Q470" s="29">
        <v>600</v>
      </c>
      <c r="R470" s="411"/>
    </row>
    <row r="471" spans="10:18" x14ac:dyDescent="0.2">
      <c r="J471" s="183"/>
      <c r="K471" s="133"/>
      <c r="L471" s="138">
        <v>2</v>
      </c>
      <c r="M471" s="179" t="s">
        <v>49</v>
      </c>
      <c r="N471" s="85">
        <v>600</v>
      </c>
      <c r="O471" s="29">
        <v>400</v>
      </c>
      <c r="P471" s="210">
        <v>1200</v>
      </c>
      <c r="Q471" s="29"/>
      <c r="R471" s="411"/>
    </row>
    <row r="472" spans="10:18" x14ac:dyDescent="0.2">
      <c r="J472" s="183"/>
      <c r="K472" s="133"/>
      <c r="L472" s="138">
        <v>3</v>
      </c>
      <c r="M472" s="179" t="s">
        <v>49</v>
      </c>
      <c r="N472" s="85">
        <v>600</v>
      </c>
      <c r="O472" s="29">
        <v>200</v>
      </c>
      <c r="P472" s="210">
        <v>1200</v>
      </c>
      <c r="Q472" s="29"/>
      <c r="R472" s="411"/>
    </row>
    <row r="473" spans="10:18" x14ac:dyDescent="0.2">
      <c r="J473" s="55">
        <v>43864</v>
      </c>
      <c r="K473" s="133" t="s">
        <v>94</v>
      </c>
      <c r="L473" s="138">
        <v>1</v>
      </c>
      <c r="M473" s="179" t="s">
        <v>49</v>
      </c>
      <c r="N473" s="85">
        <v>900</v>
      </c>
      <c r="O473" s="29">
        <v>900</v>
      </c>
      <c r="P473" s="85">
        <v>500</v>
      </c>
      <c r="Q473" s="29">
        <v>300</v>
      </c>
      <c r="R473" s="411"/>
    </row>
    <row r="474" spans="10:18" x14ac:dyDescent="0.2">
      <c r="J474" s="183"/>
      <c r="K474" s="133"/>
      <c r="L474" s="138">
        <v>2</v>
      </c>
      <c r="M474" s="179" t="s">
        <v>49</v>
      </c>
      <c r="N474" s="85">
        <v>900</v>
      </c>
      <c r="O474" s="29">
        <v>500</v>
      </c>
      <c r="P474" s="85">
        <v>500</v>
      </c>
      <c r="Q474" s="29">
        <v>300</v>
      </c>
      <c r="R474" s="411"/>
    </row>
    <row r="475" spans="10:18" x14ac:dyDescent="0.2">
      <c r="J475" s="183"/>
      <c r="K475" s="133"/>
      <c r="L475" s="138">
        <v>3</v>
      </c>
      <c r="M475" s="179" t="s">
        <v>49</v>
      </c>
      <c r="N475" s="85">
        <v>900</v>
      </c>
      <c r="O475" s="29">
        <v>500</v>
      </c>
      <c r="P475" s="85">
        <v>500</v>
      </c>
      <c r="Q475" s="29">
        <v>300</v>
      </c>
      <c r="R475" s="411"/>
    </row>
    <row r="476" spans="10:18" x14ac:dyDescent="0.2">
      <c r="J476" s="183"/>
      <c r="K476" s="133"/>
      <c r="L476" s="138">
        <v>4</v>
      </c>
      <c r="M476" s="179" t="s">
        <v>49</v>
      </c>
      <c r="N476" s="85">
        <v>900</v>
      </c>
      <c r="O476" s="29">
        <v>500</v>
      </c>
      <c r="P476" s="85">
        <v>500</v>
      </c>
      <c r="Q476" s="29">
        <v>300</v>
      </c>
      <c r="R476" s="411"/>
    </row>
    <row r="477" spans="10:18" x14ac:dyDescent="0.2">
      <c r="J477" s="183"/>
      <c r="K477" s="133"/>
      <c r="L477" s="138">
        <v>5</v>
      </c>
      <c r="M477" s="179" t="s">
        <v>49</v>
      </c>
      <c r="N477" s="85">
        <v>900</v>
      </c>
      <c r="O477" s="29">
        <v>500</v>
      </c>
      <c r="P477" s="85">
        <v>500</v>
      </c>
      <c r="Q477" s="29">
        <v>300</v>
      </c>
      <c r="R477" s="411"/>
    </row>
    <row r="478" spans="10:18" x14ac:dyDescent="0.2">
      <c r="J478" s="183"/>
      <c r="K478" s="133"/>
      <c r="L478" s="138">
        <v>6</v>
      </c>
      <c r="M478" s="179" t="s">
        <v>49</v>
      </c>
      <c r="N478" s="85">
        <v>900</v>
      </c>
      <c r="O478" s="29">
        <v>500</v>
      </c>
      <c r="P478" s="85">
        <v>500</v>
      </c>
      <c r="Q478" s="29">
        <v>300</v>
      </c>
      <c r="R478" s="411"/>
    </row>
    <row r="479" spans="10:18" x14ac:dyDescent="0.2">
      <c r="J479" s="183"/>
      <c r="K479" s="133"/>
      <c r="L479" s="138">
        <v>7</v>
      </c>
      <c r="M479" s="179" t="s">
        <v>49</v>
      </c>
      <c r="N479" s="85">
        <v>900</v>
      </c>
      <c r="O479" s="29">
        <v>500</v>
      </c>
      <c r="P479" s="85">
        <v>500</v>
      </c>
      <c r="Q479" s="29">
        <v>300</v>
      </c>
      <c r="R479" s="411"/>
    </row>
    <row r="480" spans="10:18" x14ac:dyDescent="0.2">
      <c r="J480" s="183"/>
      <c r="K480" s="133" t="s">
        <v>95</v>
      </c>
      <c r="L480" s="138">
        <v>1</v>
      </c>
      <c r="M480" s="179" t="s">
        <v>49</v>
      </c>
      <c r="N480" s="85">
        <v>900</v>
      </c>
      <c r="O480" s="29">
        <v>400</v>
      </c>
      <c r="P480" s="85">
        <v>900</v>
      </c>
      <c r="Q480" s="29">
        <v>400</v>
      </c>
      <c r="R480" s="411"/>
    </row>
    <row r="481" spans="10:18" x14ac:dyDescent="0.2">
      <c r="J481" s="183"/>
      <c r="K481" s="133"/>
      <c r="L481" s="138">
        <v>2</v>
      </c>
      <c r="M481" s="179" t="s">
        <v>49</v>
      </c>
      <c r="N481" s="85">
        <v>900</v>
      </c>
      <c r="O481" s="29">
        <v>400</v>
      </c>
      <c r="P481" s="85">
        <v>900</v>
      </c>
      <c r="Q481" s="29">
        <v>400</v>
      </c>
      <c r="R481" s="411"/>
    </row>
    <row r="482" spans="10:18" x14ac:dyDescent="0.2">
      <c r="J482" s="183"/>
      <c r="K482" s="133"/>
      <c r="L482" s="138">
        <v>3</v>
      </c>
      <c r="M482" s="179" t="s">
        <v>49</v>
      </c>
      <c r="N482" s="85">
        <v>900</v>
      </c>
      <c r="O482" s="29">
        <v>400</v>
      </c>
      <c r="P482" s="85">
        <v>900</v>
      </c>
      <c r="Q482" s="29">
        <v>400</v>
      </c>
      <c r="R482" s="411"/>
    </row>
    <row r="483" spans="10:18" x14ac:dyDescent="0.2">
      <c r="J483" s="183"/>
      <c r="K483" s="133"/>
      <c r="L483" s="138">
        <v>4</v>
      </c>
      <c r="M483" s="179" t="s">
        <v>49</v>
      </c>
      <c r="N483" s="85">
        <v>900</v>
      </c>
      <c r="O483" s="29">
        <v>400</v>
      </c>
      <c r="P483" s="85">
        <v>900</v>
      </c>
      <c r="Q483" s="29">
        <v>400</v>
      </c>
      <c r="R483" s="411"/>
    </row>
    <row r="484" spans="10:18" x14ac:dyDescent="0.2">
      <c r="J484" s="183"/>
      <c r="K484" s="133"/>
      <c r="L484" s="138">
        <v>5</v>
      </c>
      <c r="M484" s="179" t="s">
        <v>49</v>
      </c>
      <c r="N484" s="85">
        <v>900</v>
      </c>
      <c r="O484" s="29">
        <v>400</v>
      </c>
      <c r="P484" s="85">
        <v>900</v>
      </c>
      <c r="Q484" s="29">
        <v>400</v>
      </c>
      <c r="R484" s="411"/>
    </row>
    <row r="485" spans="10:18" x14ac:dyDescent="0.2">
      <c r="J485" s="183"/>
      <c r="K485" s="133"/>
      <c r="L485" s="138">
        <v>6</v>
      </c>
      <c r="M485" s="179" t="s">
        <v>49</v>
      </c>
      <c r="N485" s="85">
        <v>900</v>
      </c>
      <c r="O485" s="29">
        <v>400</v>
      </c>
      <c r="P485" s="85">
        <v>900</v>
      </c>
      <c r="Q485" s="29">
        <v>400</v>
      </c>
      <c r="R485" s="411"/>
    </row>
    <row r="486" spans="10:18" x14ac:dyDescent="0.2">
      <c r="J486" s="183"/>
      <c r="K486" s="134"/>
      <c r="L486" s="138">
        <v>7</v>
      </c>
      <c r="M486" s="179" t="s">
        <v>49</v>
      </c>
      <c r="N486" s="85">
        <v>900</v>
      </c>
      <c r="O486" s="29">
        <v>400</v>
      </c>
      <c r="P486" s="85">
        <v>900</v>
      </c>
      <c r="Q486" s="29">
        <v>400</v>
      </c>
      <c r="R486" s="411"/>
    </row>
    <row r="487" spans="10:18" x14ac:dyDescent="0.2">
      <c r="J487" s="183"/>
      <c r="K487" s="133">
        <v>2</v>
      </c>
      <c r="L487" s="138">
        <v>1</v>
      </c>
      <c r="M487" s="179" t="s">
        <v>49</v>
      </c>
      <c r="N487" s="85">
        <v>900</v>
      </c>
      <c r="O487" s="29">
        <v>600</v>
      </c>
      <c r="P487" s="85">
        <v>700</v>
      </c>
      <c r="Q487" s="29">
        <v>100</v>
      </c>
      <c r="R487" s="411"/>
    </row>
    <row r="488" spans="10:18" x14ac:dyDescent="0.2">
      <c r="J488" s="183"/>
      <c r="K488" s="133"/>
      <c r="L488" s="138">
        <v>2</v>
      </c>
      <c r="M488" s="179" t="s">
        <v>49</v>
      </c>
      <c r="N488" s="85">
        <v>900</v>
      </c>
      <c r="O488" s="29">
        <v>600</v>
      </c>
      <c r="P488" s="85">
        <v>700</v>
      </c>
      <c r="Q488" s="29">
        <v>100</v>
      </c>
      <c r="R488" s="411"/>
    </row>
    <row r="489" spans="10:18" x14ac:dyDescent="0.2">
      <c r="J489" s="183"/>
      <c r="K489" s="133"/>
      <c r="L489" s="138">
        <v>3</v>
      </c>
      <c r="M489" s="179" t="s">
        <v>49</v>
      </c>
      <c r="N489" s="85">
        <v>900</v>
      </c>
      <c r="O489" s="29">
        <v>600</v>
      </c>
      <c r="P489" s="85">
        <v>700</v>
      </c>
      <c r="Q489" s="29">
        <v>100</v>
      </c>
      <c r="R489" s="411"/>
    </row>
    <row r="490" spans="10:18" x14ac:dyDescent="0.2">
      <c r="J490" s="183"/>
      <c r="K490" s="133"/>
      <c r="L490" s="138">
        <v>4</v>
      </c>
      <c r="M490" s="179" t="s">
        <v>49</v>
      </c>
      <c r="N490" s="85">
        <v>900</v>
      </c>
      <c r="O490" s="29">
        <v>600</v>
      </c>
      <c r="P490" s="85">
        <v>700</v>
      </c>
      <c r="Q490" s="29">
        <v>100</v>
      </c>
      <c r="R490" s="411"/>
    </row>
    <row r="491" spans="10:18" x14ac:dyDescent="0.2">
      <c r="J491" s="183"/>
      <c r="K491" s="133"/>
      <c r="L491" s="133">
        <v>5</v>
      </c>
      <c r="M491" s="179" t="s">
        <v>49</v>
      </c>
      <c r="N491" s="85">
        <v>900</v>
      </c>
      <c r="O491" s="29">
        <v>600</v>
      </c>
      <c r="P491" s="85">
        <v>700</v>
      </c>
      <c r="Q491" s="29">
        <v>100</v>
      </c>
      <c r="R491" s="411"/>
    </row>
    <row r="492" spans="10:18" x14ac:dyDescent="0.2">
      <c r="J492" s="183"/>
      <c r="K492" s="133"/>
      <c r="L492" s="138">
        <v>6</v>
      </c>
      <c r="M492" s="179" t="s">
        <v>49</v>
      </c>
      <c r="N492" s="85">
        <v>900</v>
      </c>
      <c r="O492" s="29">
        <v>600</v>
      </c>
      <c r="P492" s="85">
        <v>700</v>
      </c>
      <c r="Q492" s="29">
        <v>100</v>
      </c>
      <c r="R492" s="411"/>
    </row>
    <row r="493" spans="10:18" x14ac:dyDescent="0.2">
      <c r="J493" s="183"/>
      <c r="K493" s="133"/>
      <c r="L493" s="138">
        <v>7</v>
      </c>
      <c r="M493" s="179" t="s">
        <v>49</v>
      </c>
      <c r="N493" s="85">
        <v>900</v>
      </c>
      <c r="O493" s="29">
        <v>600</v>
      </c>
      <c r="P493" s="85">
        <v>700</v>
      </c>
      <c r="Q493" s="29">
        <v>100</v>
      </c>
      <c r="R493" s="411"/>
    </row>
    <row r="494" spans="10:18" x14ac:dyDescent="0.2">
      <c r="J494" s="183"/>
      <c r="K494" s="56">
        <v>3</v>
      </c>
      <c r="L494" s="56">
        <v>1</v>
      </c>
      <c r="M494" s="179" t="s">
        <v>49</v>
      </c>
      <c r="N494" s="85">
        <v>800</v>
      </c>
      <c r="O494" s="29" t="s">
        <v>43</v>
      </c>
      <c r="P494" s="85">
        <v>600</v>
      </c>
      <c r="Q494" s="29">
        <v>0</v>
      </c>
      <c r="R494" s="411"/>
    </row>
    <row r="495" spans="10:18" x14ac:dyDescent="0.2">
      <c r="J495" s="183"/>
      <c r="K495" s="56"/>
      <c r="L495" s="56">
        <v>2</v>
      </c>
      <c r="M495" s="179" t="s">
        <v>49</v>
      </c>
      <c r="N495" s="85">
        <v>800</v>
      </c>
      <c r="O495" s="29">
        <v>200</v>
      </c>
      <c r="P495" s="85">
        <v>800</v>
      </c>
      <c r="Q495" s="29">
        <v>200</v>
      </c>
      <c r="R495" s="411"/>
    </row>
    <row r="496" spans="10:18" x14ac:dyDescent="0.2">
      <c r="J496" s="183"/>
      <c r="K496" s="56"/>
      <c r="L496" s="56">
        <v>3</v>
      </c>
      <c r="M496" s="179" t="s">
        <v>49</v>
      </c>
      <c r="N496" s="85">
        <v>800</v>
      </c>
      <c r="O496" s="29">
        <v>400</v>
      </c>
      <c r="P496" s="85">
        <v>800</v>
      </c>
      <c r="Q496" s="29">
        <v>1000</v>
      </c>
      <c r="R496" s="411"/>
    </row>
    <row r="497" spans="10:18" x14ac:dyDescent="0.2">
      <c r="J497" s="183"/>
      <c r="K497" s="56"/>
      <c r="L497" s="56">
        <v>4</v>
      </c>
      <c r="M497" s="179" t="s">
        <v>49</v>
      </c>
      <c r="N497" s="85">
        <v>800</v>
      </c>
      <c r="O497" s="29" t="s">
        <v>43</v>
      </c>
      <c r="P497" s="85" t="s">
        <v>99</v>
      </c>
      <c r="Q497" s="29"/>
      <c r="R497" s="411"/>
    </row>
    <row r="498" spans="10:18" x14ac:dyDescent="0.2">
      <c r="J498" s="184">
        <v>43866</v>
      </c>
      <c r="K498" s="56">
        <v>1</v>
      </c>
      <c r="L498" s="56">
        <v>1</v>
      </c>
      <c r="M498" s="179" t="s">
        <v>49</v>
      </c>
      <c r="N498" s="85">
        <v>1200</v>
      </c>
      <c r="O498" s="29">
        <v>600</v>
      </c>
      <c r="P498" s="85">
        <v>800</v>
      </c>
      <c r="Q498" s="29">
        <v>600</v>
      </c>
      <c r="R498" s="411"/>
    </row>
    <row r="499" spans="10:18" x14ac:dyDescent="0.2">
      <c r="J499" s="183"/>
      <c r="K499" s="56"/>
      <c r="L499" s="56">
        <v>2</v>
      </c>
      <c r="M499" s="179" t="s">
        <v>49</v>
      </c>
      <c r="N499" s="85">
        <v>600</v>
      </c>
      <c r="O499" s="29">
        <v>400</v>
      </c>
      <c r="P499" s="85">
        <v>800</v>
      </c>
      <c r="Q499" s="29">
        <v>300</v>
      </c>
      <c r="R499" s="411"/>
    </row>
    <row r="500" spans="10:18" x14ac:dyDescent="0.2">
      <c r="J500" s="183"/>
      <c r="K500" s="56"/>
      <c r="L500" s="56">
        <v>3</v>
      </c>
      <c r="M500" s="179" t="s">
        <v>49</v>
      </c>
      <c r="N500" s="85">
        <v>1200</v>
      </c>
      <c r="O500" s="29">
        <v>400</v>
      </c>
      <c r="P500" s="85">
        <v>800</v>
      </c>
      <c r="Q500" s="29">
        <v>300</v>
      </c>
      <c r="R500" s="411"/>
    </row>
    <row r="501" spans="10:18" x14ac:dyDescent="0.2">
      <c r="J501" s="183"/>
      <c r="K501" s="56"/>
      <c r="L501" s="56">
        <v>4</v>
      </c>
      <c r="M501" s="179" t="s">
        <v>49</v>
      </c>
      <c r="N501" s="85">
        <v>1200</v>
      </c>
      <c r="O501" s="29">
        <v>600</v>
      </c>
      <c r="P501" s="85">
        <v>800</v>
      </c>
      <c r="Q501" s="29">
        <v>300</v>
      </c>
      <c r="R501" s="411"/>
    </row>
    <row r="502" spans="10:18" x14ac:dyDescent="0.2">
      <c r="J502" s="183"/>
      <c r="K502" s="56"/>
      <c r="L502" s="56">
        <v>5</v>
      </c>
      <c r="M502" s="179" t="s">
        <v>49</v>
      </c>
      <c r="N502" s="85">
        <v>800</v>
      </c>
      <c r="O502" s="29">
        <v>400</v>
      </c>
      <c r="P502" s="85">
        <v>1200</v>
      </c>
      <c r="Q502" s="29">
        <v>800</v>
      </c>
      <c r="R502" s="411"/>
    </row>
    <row r="503" spans="10:18" x14ac:dyDescent="0.2">
      <c r="J503" s="184">
        <v>43871</v>
      </c>
      <c r="K503" s="56">
        <v>1</v>
      </c>
      <c r="L503" s="56">
        <v>1</v>
      </c>
      <c r="M503" s="179" t="s">
        <v>49</v>
      </c>
      <c r="N503" s="85">
        <v>500</v>
      </c>
      <c r="O503" s="29">
        <v>400</v>
      </c>
      <c r="P503" s="85">
        <v>500</v>
      </c>
      <c r="Q503" s="29">
        <v>400</v>
      </c>
      <c r="R503" s="411"/>
    </row>
    <row r="504" spans="10:18" x14ac:dyDescent="0.2">
      <c r="J504" s="183"/>
      <c r="K504" s="56"/>
      <c r="L504" s="56">
        <v>2</v>
      </c>
      <c r="M504" s="179" t="s">
        <v>49</v>
      </c>
      <c r="N504" s="85">
        <v>500</v>
      </c>
      <c r="O504" s="29">
        <v>400</v>
      </c>
      <c r="P504" s="85">
        <v>500</v>
      </c>
      <c r="Q504" s="29">
        <v>400</v>
      </c>
      <c r="R504" s="411"/>
    </row>
    <row r="505" spans="10:18" x14ac:dyDescent="0.2">
      <c r="J505" s="183"/>
      <c r="K505" s="56"/>
      <c r="L505" s="56">
        <v>3</v>
      </c>
      <c r="M505" s="179" t="s">
        <v>49</v>
      </c>
      <c r="N505" s="85">
        <v>500</v>
      </c>
      <c r="O505" s="29">
        <v>400</v>
      </c>
      <c r="P505" s="85">
        <v>500</v>
      </c>
      <c r="Q505" s="29">
        <v>400</v>
      </c>
      <c r="R505" s="411"/>
    </row>
    <row r="506" spans="10:18" x14ac:dyDescent="0.2">
      <c r="J506" s="183"/>
      <c r="K506" s="56"/>
      <c r="L506" s="56">
        <v>4</v>
      </c>
      <c r="M506" s="179" t="s">
        <v>49</v>
      </c>
      <c r="N506" s="85">
        <v>500</v>
      </c>
      <c r="O506" s="29">
        <v>400</v>
      </c>
      <c r="P506" s="85">
        <v>500</v>
      </c>
      <c r="Q506" s="29">
        <v>400</v>
      </c>
      <c r="R506" s="411"/>
    </row>
    <row r="507" spans="10:18" x14ac:dyDescent="0.2">
      <c r="J507" s="183"/>
      <c r="K507" s="56"/>
      <c r="L507" s="56">
        <v>5</v>
      </c>
      <c r="M507" s="179" t="s">
        <v>49</v>
      </c>
      <c r="N507" s="85">
        <v>500</v>
      </c>
      <c r="O507" s="29">
        <v>400</v>
      </c>
      <c r="P507" s="85">
        <v>500</v>
      </c>
      <c r="Q507" s="29">
        <v>400</v>
      </c>
      <c r="R507" s="411"/>
    </row>
    <row r="508" spans="10:18" x14ac:dyDescent="0.2">
      <c r="J508" s="183"/>
      <c r="K508" s="56"/>
      <c r="L508" s="56">
        <v>6</v>
      </c>
      <c r="M508" s="179" t="s">
        <v>49</v>
      </c>
      <c r="N508" s="85">
        <v>500</v>
      </c>
      <c r="O508" s="29">
        <v>400</v>
      </c>
      <c r="P508" s="85">
        <v>500</v>
      </c>
      <c r="Q508" s="29">
        <v>400</v>
      </c>
      <c r="R508" s="411"/>
    </row>
    <row r="509" spans="10:18" x14ac:dyDescent="0.2">
      <c r="J509" s="183"/>
      <c r="K509" s="56">
        <v>3</v>
      </c>
      <c r="L509" s="56">
        <v>1</v>
      </c>
      <c r="M509" s="179" t="s">
        <v>49</v>
      </c>
      <c r="N509" s="114">
        <v>600</v>
      </c>
      <c r="O509" s="35">
        <v>200</v>
      </c>
      <c r="P509" s="114">
        <v>600</v>
      </c>
      <c r="Q509" s="35">
        <v>200</v>
      </c>
      <c r="R509" s="411"/>
    </row>
    <row r="510" spans="10:18" x14ac:dyDescent="0.2">
      <c r="J510" s="183"/>
      <c r="K510" s="56"/>
      <c r="L510" s="56">
        <v>2</v>
      </c>
      <c r="M510" s="179" t="s">
        <v>49</v>
      </c>
      <c r="N510" s="114">
        <v>600</v>
      </c>
      <c r="O510" s="35">
        <v>200</v>
      </c>
      <c r="P510" s="114">
        <v>600</v>
      </c>
      <c r="Q510" s="35">
        <v>200</v>
      </c>
      <c r="R510" s="411"/>
    </row>
    <row r="511" spans="10:18" x14ac:dyDescent="0.2">
      <c r="J511" s="183"/>
      <c r="K511" s="56"/>
      <c r="L511" s="56">
        <v>3</v>
      </c>
      <c r="M511" s="179" t="s">
        <v>49</v>
      </c>
      <c r="N511" s="114">
        <v>600</v>
      </c>
      <c r="O511" s="35">
        <v>200</v>
      </c>
      <c r="P511" s="114">
        <v>600</v>
      </c>
      <c r="Q511" s="35">
        <v>200</v>
      </c>
      <c r="R511" s="411"/>
    </row>
    <row r="512" spans="10:18" x14ac:dyDescent="0.2">
      <c r="J512" s="183"/>
      <c r="K512" s="56"/>
      <c r="L512" s="56">
        <v>4</v>
      </c>
      <c r="M512" s="179" t="s">
        <v>49</v>
      </c>
      <c r="N512" s="114">
        <v>600</v>
      </c>
      <c r="O512" s="35">
        <v>200</v>
      </c>
      <c r="P512" s="114">
        <v>600</v>
      </c>
      <c r="Q512" s="35">
        <v>200</v>
      </c>
      <c r="R512" s="411"/>
    </row>
    <row r="513" spans="10:18" x14ac:dyDescent="0.2">
      <c r="J513" s="183"/>
      <c r="K513" s="56"/>
      <c r="L513" s="56">
        <v>5</v>
      </c>
      <c r="M513" s="179" t="s">
        <v>49</v>
      </c>
      <c r="N513" s="114">
        <v>600</v>
      </c>
      <c r="O513" s="35">
        <v>200</v>
      </c>
      <c r="P513" s="114">
        <v>600</v>
      </c>
      <c r="Q513" s="35">
        <v>200</v>
      </c>
      <c r="R513" s="411"/>
    </row>
    <row r="514" spans="10:18" x14ac:dyDescent="0.2">
      <c r="J514" s="183"/>
      <c r="K514" s="56">
        <v>4</v>
      </c>
      <c r="L514" s="56">
        <v>1</v>
      </c>
      <c r="M514" s="179" t="s">
        <v>49</v>
      </c>
      <c r="N514" s="114">
        <v>400</v>
      </c>
      <c r="O514" s="35">
        <v>200</v>
      </c>
      <c r="P514" s="114">
        <v>600</v>
      </c>
      <c r="Q514" s="35">
        <v>200</v>
      </c>
      <c r="R514" s="411"/>
    </row>
    <row r="515" spans="10:18" x14ac:dyDescent="0.2">
      <c r="J515" s="183"/>
      <c r="K515" s="56"/>
      <c r="L515" s="56">
        <v>2</v>
      </c>
      <c r="M515" s="179" t="s">
        <v>49</v>
      </c>
      <c r="N515" s="114">
        <v>400</v>
      </c>
      <c r="O515" s="35">
        <v>200</v>
      </c>
      <c r="P515" s="114">
        <v>400</v>
      </c>
      <c r="Q515" s="35">
        <v>200</v>
      </c>
      <c r="R515" s="411"/>
    </row>
    <row r="516" spans="10:18" x14ac:dyDescent="0.2">
      <c r="J516" s="183"/>
      <c r="K516" s="56"/>
      <c r="L516" s="56">
        <v>3</v>
      </c>
      <c r="M516" s="179" t="s">
        <v>49</v>
      </c>
      <c r="N516" s="114">
        <v>400</v>
      </c>
      <c r="O516" s="35">
        <v>400</v>
      </c>
      <c r="P516" s="114">
        <v>600</v>
      </c>
      <c r="Q516" s="35">
        <v>200</v>
      </c>
      <c r="R516" s="411"/>
    </row>
    <row r="517" spans="10:18" ht="17" thickBot="1" x14ac:dyDescent="0.25">
      <c r="J517" s="183"/>
      <c r="K517" s="56"/>
      <c r="L517" s="56">
        <v>4</v>
      </c>
      <c r="M517" s="179" t="s">
        <v>49</v>
      </c>
      <c r="N517" s="114">
        <v>400</v>
      </c>
      <c r="O517" s="35">
        <v>400</v>
      </c>
      <c r="P517" s="114"/>
      <c r="Q517" s="35"/>
      <c r="R517" s="411"/>
    </row>
    <row r="518" spans="10:18" x14ac:dyDescent="0.2">
      <c r="J518" s="197"/>
      <c r="K518" s="198"/>
      <c r="L518" s="198"/>
      <c r="M518" s="155" t="s">
        <v>82</v>
      </c>
      <c r="N518" s="33">
        <f>COUNT(N460:N517)</f>
        <v>58</v>
      </c>
      <c r="O518" s="33">
        <f>COUNT(O460:O517)</f>
        <v>54</v>
      </c>
      <c r="P518" s="33">
        <f>COUNT(P460:P517)</f>
        <v>51</v>
      </c>
      <c r="Q518" s="110">
        <f>COUNT(Q460:Q517)</f>
        <v>47</v>
      </c>
      <c r="R518" s="411"/>
    </row>
    <row r="519" spans="10:18" x14ac:dyDescent="0.2">
      <c r="J519" s="193"/>
      <c r="K519" s="133"/>
      <c r="L519" s="133"/>
      <c r="M519" s="140" t="s">
        <v>78</v>
      </c>
      <c r="N519" s="61">
        <f>AVERAGE(N460:N517)</f>
        <v>808.62068965517244</v>
      </c>
      <c r="O519" s="61">
        <f>AVERAGE(O460:O517)</f>
        <v>475.92592592592592</v>
      </c>
      <c r="P519" s="61">
        <f>AVERAGE(P460:P517)</f>
        <v>731.37254901960785</v>
      </c>
      <c r="Q519" s="194">
        <f>AVERAGE(Q460:Q517)</f>
        <v>304.25531914893617</v>
      </c>
      <c r="R519" s="411"/>
    </row>
    <row r="520" spans="10:18" ht="17" thickBot="1" x14ac:dyDescent="0.25">
      <c r="J520" s="195"/>
      <c r="K520" s="136"/>
      <c r="L520" s="136"/>
      <c r="M520" s="141" t="s">
        <v>79</v>
      </c>
      <c r="N520" s="62">
        <f>STDEV(N460:N517)/SQRT(COUNT(N460:N517))</f>
        <v>31.812031377177618</v>
      </c>
      <c r="O520" s="62">
        <f>STDEV(O460:O517)/SQRT(COUNT(O460:O517))</f>
        <v>30.133083010544595</v>
      </c>
      <c r="P520" s="62">
        <f>STDEV(P460:P517)/SQRT(COUNT(P460:P517))</f>
        <v>30.356082322139031</v>
      </c>
      <c r="Q520" s="196">
        <f>STDEV(Q460:Q517)/SQRT(COUNT(Q460:Q517))</f>
        <v>27.366266669388427</v>
      </c>
      <c r="R520" s="411"/>
    </row>
    <row r="521" spans="10:18" ht="17" thickBot="1" x14ac:dyDescent="0.25">
      <c r="K521" s="72"/>
      <c r="L521" s="72"/>
      <c r="N521" s="72"/>
      <c r="O521" s="72"/>
      <c r="P521" s="72"/>
      <c r="Q521" s="72"/>
      <c r="R521" s="411"/>
    </row>
    <row r="522" spans="10:18" ht="22" thickBot="1" x14ac:dyDescent="0.3">
      <c r="J522" s="484" t="s">
        <v>169</v>
      </c>
      <c r="K522" s="485"/>
      <c r="L522" s="485"/>
      <c r="M522" s="485"/>
      <c r="N522" s="485"/>
      <c r="O522" s="485"/>
      <c r="P522" s="485"/>
      <c r="Q522" s="486"/>
      <c r="R522" s="411"/>
    </row>
    <row r="523" spans="10:18" ht="17" thickBot="1" x14ac:dyDescent="0.25">
      <c r="J523" s="197"/>
      <c r="K523" s="99"/>
      <c r="L523" s="9"/>
      <c r="M523" s="170"/>
      <c r="N523" s="487" t="s">
        <v>98</v>
      </c>
      <c r="O523" s="488"/>
      <c r="P523" s="488"/>
      <c r="Q523" s="489"/>
      <c r="R523" s="411"/>
    </row>
    <row r="524" spans="10:18" ht="17" thickBot="1" x14ac:dyDescent="0.25">
      <c r="J524" s="195"/>
      <c r="K524" s="14"/>
      <c r="L524" s="13"/>
      <c r="M524" s="207"/>
      <c r="N524" s="490" t="s">
        <v>83</v>
      </c>
      <c r="O524" s="491"/>
      <c r="P524" s="490" t="s">
        <v>84</v>
      </c>
      <c r="Q524" s="491"/>
      <c r="R524" s="411"/>
    </row>
    <row r="525" spans="10:18" ht="17" thickBot="1" x14ac:dyDescent="0.25">
      <c r="J525" s="108" t="s">
        <v>0</v>
      </c>
      <c r="K525" s="137" t="s">
        <v>1</v>
      </c>
      <c r="L525" s="137" t="s">
        <v>2</v>
      </c>
      <c r="M525" s="137" t="s">
        <v>162</v>
      </c>
      <c r="N525" s="492"/>
      <c r="O525" s="493"/>
      <c r="P525" s="492"/>
      <c r="Q525" s="493"/>
      <c r="R525" s="411"/>
    </row>
    <row r="526" spans="10:18" x14ac:dyDescent="0.2">
      <c r="J526" s="101">
        <v>43858</v>
      </c>
      <c r="K526" s="129">
        <v>2</v>
      </c>
      <c r="L526" s="129">
        <v>5</v>
      </c>
      <c r="M526" s="201" t="s">
        <v>50</v>
      </c>
      <c r="N526" s="210">
        <v>1200</v>
      </c>
      <c r="O526" s="10"/>
      <c r="P526" s="210">
        <v>1200</v>
      </c>
      <c r="Q526" s="10"/>
      <c r="R526" s="411"/>
    </row>
    <row r="527" spans="10:18" x14ac:dyDescent="0.2">
      <c r="J527" s="113"/>
      <c r="K527" s="56"/>
      <c r="L527" s="56"/>
      <c r="M527" s="138"/>
      <c r="N527" s="114"/>
      <c r="O527" s="35"/>
      <c r="P527" s="114"/>
      <c r="Q527" s="35"/>
      <c r="R527" s="411"/>
    </row>
    <row r="528" spans="10:18" x14ac:dyDescent="0.2">
      <c r="J528" s="199">
        <v>43859</v>
      </c>
      <c r="K528" s="133">
        <v>1</v>
      </c>
      <c r="L528" s="138">
        <v>3</v>
      </c>
      <c r="M528" s="171" t="s">
        <v>50</v>
      </c>
      <c r="N528" s="210">
        <v>1200</v>
      </c>
      <c r="O528" s="29"/>
      <c r="P528" s="210">
        <v>1200</v>
      </c>
      <c r="Q528" s="29"/>
      <c r="R528" s="411"/>
    </row>
    <row r="529" spans="10:18" x14ac:dyDescent="0.2">
      <c r="J529" s="200"/>
      <c r="K529" s="133"/>
      <c r="L529" s="138">
        <v>4</v>
      </c>
      <c r="M529" s="171" t="s">
        <v>50</v>
      </c>
      <c r="N529" s="210">
        <v>1200</v>
      </c>
      <c r="O529" s="29"/>
      <c r="P529" s="85">
        <v>1200</v>
      </c>
      <c r="Q529" s="29">
        <v>1000</v>
      </c>
      <c r="R529" s="411"/>
    </row>
    <row r="530" spans="10:18" x14ac:dyDescent="0.2">
      <c r="J530" s="200"/>
      <c r="K530" s="133"/>
      <c r="L530" s="56"/>
      <c r="M530" s="138"/>
      <c r="N530" s="114"/>
      <c r="O530" s="35"/>
      <c r="P530" s="114"/>
      <c r="Q530" s="35"/>
      <c r="R530" s="411"/>
    </row>
    <row r="531" spans="10:18" x14ac:dyDescent="0.2">
      <c r="J531" s="101">
        <v>43864</v>
      </c>
      <c r="K531" s="133" t="s">
        <v>95</v>
      </c>
      <c r="L531" s="138">
        <v>8</v>
      </c>
      <c r="M531" s="171" t="s">
        <v>50</v>
      </c>
      <c r="N531" s="210">
        <v>1200</v>
      </c>
      <c r="O531" s="35"/>
      <c r="P531" s="210">
        <v>1200</v>
      </c>
      <c r="Q531" s="35"/>
      <c r="R531" s="411"/>
    </row>
    <row r="532" spans="10:18" x14ac:dyDescent="0.2">
      <c r="J532" s="200"/>
      <c r="K532" s="56"/>
      <c r="L532" s="56"/>
      <c r="M532" s="138"/>
      <c r="N532" s="114"/>
      <c r="O532" s="35"/>
      <c r="P532" s="114"/>
      <c r="Q532" s="35"/>
      <c r="R532" s="411"/>
    </row>
    <row r="533" spans="10:18" x14ac:dyDescent="0.2">
      <c r="J533" s="200"/>
      <c r="K533" s="133">
        <v>2</v>
      </c>
      <c r="L533" s="138">
        <v>8</v>
      </c>
      <c r="M533" s="171" t="s">
        <v>50</v>
      </c>
      <c r="N533" s="114">
        <v>600</v>
      </c>
      <c r="O533" s="35">
        <v>600</v>
      </c>
      <c r="P533" s="114">
        <v>600</v>
      </c>
      <c r="Q533" s="35">
        <v>0</v>
      </c>
      <c r="R533" s="411"/>
    </row>
    <row r="534" spans="10:18" x14ac:dyDescent="0.2">
      <c r="J534" s="200"/>
      <c r="K534" s="133"/>
      <c r="L534" s="138">
        <v>9</v>
      </c>
      <c r="M534" s="171" t="s">
        <v>50</v>
      </c>
      <c r="N534" s="114">
        <v>600</v>
      </c>
      <c r="O534" s="35">
        <v>600</v>
      </c>
      <c r="P534" s="114">
        <v>600</v>
      </c>
      <c r="Q534" s="35">
        <v>0</v>
      </c>
      <c r="R534" s="411"/>
    </row>
    <row r="535" spans="10:18" x14ac:dyDescent="0.2">
      <c r="J535" s="200"/>
      <c r="K535" s="56"/>
      <c r="L535" s="56"/>
      <c r="M535" s="138"/>
      <c r="N535" s="114"/>
      <c r="O535" s="35"/>
      <c r="P535" s="114"/>
      <c r="Q535" s="35"/>
      <c r="R535" s="411"/>
    </row>
    <row r="536" spans="10:18" x14ac:dyDescent="0.2">
      <c r="J536" s="200"/>
      <c r="K536" s="56">
        <v>3</v>
      </c>
      <c r="L536" s="56">
        <v>5</v>
      </c>
      <c r="M536" s="171" t="s">
        <v>50</v>
      </c>
      <c r="N536" s="114">
        <v>600</v>
      </c>
      <c r="O536" s="35" t="s">
        <v>43</v>
      </c>
      <c r="P536" s="114">
        <v>600</v>
      </c>
      <c r="Q536" s="35">
        <v>0</v>
      </c>
      <c r="R536" s="411"/>
    </row>
    <row r="537" spans="10:18" x14ac:dyDescent="0.2">
      <c r="J537" s="200"/>
      <c r="K537" s="56"/>
      <c r="L537" s="56"/>
      <c r="M537" s="138"/>
      <c r="N537" s="114"/>
      <c r="O537" s="35"/>
      <c r="P537" s="114"/>
      <c r="Q537" s="35"/>
      <c r="R537" s="411"/>
    </row>
    <row r="538" spans="10:18" x14ac:dyDescent="0.2">
      <c r="J538" s="199">
        <v>43866</v>
      </c>
      <c r="K538" s="56">
        <v>1</v>
      </c>
      <c r="L538" s="56">
        <v>6</v>
      </c>
      <c r="M538" s="171" t="s">
        <v>50</v>
      </c>
      <c r="N538" s="114">
        <v>800</v>
      </c>
      <c r="O538" s="35">
        <v>400</v>
      </c>
      <c r="P538" s="114">
        <v>800</v>
      </c>
      <c r="Q538" s="174">
        <v>300</v>
      </c>
      <c r="R538" s="411"/>
    </row>
    <row r="539" spans="10:18" x14ac:dyDescent="0.2">
      <c r="J539" s="200"/>
      <c r="K539" s="56"/>
      <c r="L539" s="56">
        <v>7</v>
      </c>
      <c r="M539" s="171" t="s">
        <v>50</v>
      </c>
      <c r="N539" s="210">
        <v>1200</v>
      </c>
      <c r="O539" s="35"/>
      <c r="P539" s="210">
        <v>1200</v>
      </c>
      <c r="Q539" s="35"/>
      <c r="R539" s="411"/>
    </row>
    <row r="540" spans="10:18" x14ac:dyDescent="0.2">
      <c r="J540" s="200"/>
      <c r="K540" s="56"/>
      <c r="L540" s="56"/>
      <c r="M540" s="138"/>
      <c r="N540" s="114"/>
      <c r="O540" s="35"/>
      <c r="P540" s="114"/>
      <c r="Q540" s="35"/>
      <c r="R540" s="411"/>
    </row>
    <row r="541" spans="10:18" x14ac:dyDescent="0.2">
      <c r="J541" s="199">
        <v>43871</v>
      </c>
      <c r="K541" s="56">
        <v>1</v>
      </c>
      <c r="L541" s="56">
        <v>7</v>
      </c>
      <c r="M541" s="171" t="s">
        <v>50</v>
      </c>
      <c r="N541" s="114"/>
      <c r="O541" s="35"/>
      <c r="P541" s="114">
        <v>600</v>
      </c>
      <c r="Q541" s="35">
        <v>200</v>
      </c>
      <c r="R541" s="411"/>
    </row>
    <row r="542" spans="10:18" x14ac:dyDescent="0.2">
      <c r="J542" s="200"/>
      <c r="K542" s="56"/>
      <c r="L542" s="56">
        <v>9</v>
      </c>
      <c r="M542" s="171" t="s">
        <v>50</v>
      </c>
      <c r="N542" s="114">
        <v>400</v>
      </c>
      <c r="O542" s="35" t="s">
        <v>43</v>
      </c>
      <c r="P542" s="114"/>
      <c r="Q542" s="35"/>
      <c r="R542" s="411"/>
    </row>
    <row r="543" spans="10:18" x14ac:dyDescent="0.2">
      <c r="J543" s="200"/>
      <c r="K543" s="56"/>
      <c r="L543" s="56">
        <v>8</v>
      </c>
      <c r="M543" s="171" t="s">
        <v>50</v>
      </c>
      <c r="N543" s="114">
        <v>800</v>
      </c>
      <c r="O543" s="35">
        <v>200</v>
      </c>
      <c r="P543" s="114">
        <v>800</v>
      </c>
      <c r="Q543" s="35">
        <v>800</v>
      </c>
      <c r="R543" s="411"/>
    </row>
    <row r="544" spans="10:18" x14ac:dyDescent="0.2">
      <c r="J544" s="200"/>
      <c r="K544" s="56"/>
      <c r="L544" s="56"/>
      <c r="M544" s="138"/>
      <c r="N544" s="114"/>
      <c r="O544" s="35"/>
      <c r="P544" s="114"/>
      <c r="Q544" s="35"/>
      <c r="R544" s="411"/>
    </row>
    <row r="545" spans="10:18" x14ac:dyDescent="0.2">
      <c r="J545" s="200"/>
      <c r="K545" s="56">
        <v>3</v>
      </c>
      <c r="L545" s="56">
        <v>6</v>
      </c>
      <c r="M545" s="171" t="s">
        <v>50</v>
      </c>
      <c r="N545" s="114">
        <v>600</v>
      </c>
      <c r="O545" s="35">
        <v>400</v>
      </c>
      <c r="P545" s="114">
        <v>600</v>
      </c>
      <c r="Q545" s="35">
        <v>400</v>
      </c>
      <c r="R545" s="411"/>
    </row>
    <row r="546" spans="10:18" x14ac:dyDescent="0.2">
      <c r="J546" s="200"/>
      <c r="K546" s="56"/>
      <c r="L546" s="56">
        <v>7</v>
      </c>
      <c r="M546" s="171" t="s">
        <v>50</v>
      </c>
      <c r="N546" s="114">
        <v>600</v>
      </c>
      <c r="O546" s="35">
        <v>400</v>
      </c>
      <c r="P546" s="114">
        <v>600</v>
      </c>
      <c r="Q546" s="35">
        <v>400</v>
      </c>
      <c r="R546" s="411"/>
    </row>
    <row r="547" spans="10:18" ht="17" thickBot="1" x14ac:dyDescent="0.25">
      <c r="J547" s="200"/>
      <c r="K547" s="130"/>
      <c r="L547" s="130"/>
      <c r="M547" s="168"/>
      <c r="N547" s="12"/>
      <c r="O547" s="26"/>
      <c r="P547" s="12"/>
      <c r="Q547" s="26"/>
      <c r="R547" s="411"/>
    </row>
    <row r="548" spans="10:18" x14ac:dyDescent="0.2">
      <c r="J548" s="197"/>
      <c r="K548" s="198"/>
      <c r="L548" s="198"/>
      <c r="M548" s="155" t="s">
        <v>82</v>
      </c>
      <c r="N548" s="33">
        <f>COUNT(N526:N547)</f>
        <v>13</v>
      </c>
      <c r="O548" s="33">
        <f>COUNT(O526:O547)</f>
        <v>6</v>
      </c>
      <c r="P548" s="33">
        <f>COUNT(P526:P547)</f>
        <v>13</v>
      </c>
      <c r="Q548" s="110">
        <f>COUNT(Q526:Q547)</f>
        <v>9</v>
      </c>
      <c r="R548" s="411"/>
    </row>
    <row r="549" spans="10:18" x14ac:dyDescent="0.2">
      <c r="J549" s="193"/>
      <c r="K549" s="133"/>
      <c r="L549" s="133"/>
      <c r="M549" s="140" t="s">
        <v>78</v>
      </c>
      <c r="N549" s="61">
        <f>AVERAGE(N526:N547)</f>
        <v>846.15384615384619</v>
      </c>
      <c r="O549" s="61">
        <f>AVERAGE(O526:O547)</f>
        <v>433.33333333333331</v>
      </c>
      <c r="P549" s="61">
        <f>AVERAGE(P526:P547)</f>
        <v>861.53846153846155</v>
      </c>
      <c r="Q549" s="194">
        <f>AVERAGE(Q526:Q547)</f>
        <v>344.44444444444446</v>
      </c>
      <c r="R549" s="411"/>
    </row>
    <row r="550" spans="10:18" ht="17" thickBot="1" x14ac:dyDescent="0.25">
      <c r="J550" s="195"/>
      <c r="K550" s="136"/>
      <c r="L550" s="136"/>
      <c r="M550" s="141" t="s">
        <v>79</v>
      </c>
      <c r="N550" s="62">
        <f>STDEV(N526:N547)/SQRT(COUNT(N526:N547))</f>
        <v>85.196142183775123</v>
      </c>
      <c r="O550" s="62">
        <f>STDEV(O526:O547)/SQRT(COUNT(O526:O547))</f>
        <v>61.463629715285897</v>
      </c>
      <c r="P550" s="62">
        <f>STDEV(P526:P547)/SQRT(COUNT(P526:P547))</f>
        <v>79.693693681641278</v>
      </c>
      <c r="Q550" s="196">
        <f>STDEV(Q526:Q547)/SQRT(COUNT(Q526:Q547))</f>
        <v>119.1533921640401</v>
      </c>
      <c r="R550" s="411"/>
    </row>
    <row r="551" spans="10:18" ht="17" thickBot="1" x14ac:dyDescent="0.25">
      <c r="J551" s="19"/>
      <c r="K551" s="65"/>
      <c r="L551" s="72"/>
      <c r="N551" s="72"/>
      <c r="O551" s="72"/>
      <c r="P551" s="72"/>
      <c r="Q551" s="72"/>
      <c r="R551" s="411"/>
    </row>
    <row r="552" spans="10:18" ht="22" thickBot="1" x14ac:dyDescent="0.3">
      <c r="J552" s="484" t="s">
        <v>170</v>
      </c>
      <c r="K552" s="485"/>
      <c r="L552" s="485"/>
      <c r="M552" s="485"/>
      <c r="N552" s="485"/>
      <c r="O552" s="485"/>
      <c r="P552" s="485"/>
      <c r="Q552" s="486"/>
      <c r="R552" s="411"/>
    </row>
    <row r="553" spans="10:18" ht="17" thickBot="1" x14ac:dyDescent="0.25">
      <c r="J553" s="197"/>
      <c r="K553" s="99"/>
      <c r="L553" s="9"/>
      <c r="M553" s="170"/>
      <c r="N553" s="487" t="s">
        <v>98</v>
      </c>
      <c r="O553" s="488"/>
      <c r="P553" s="488"/>
      <c r="Q553" s="489"/>
      <c r="R553" s="411"/>
    </row>
    <row r="554" spans="10:18" ht="17" thickBot="1" x14ac:dyDescent="0.25">
      <c r="J554" s="195"/>
      <c r="K554" s="14"/>
      <c r="L554" s="13"/>
      <c r="M554" s="207"/>
      <c r="N554" s="490" t="s">
        <v>83</v>
      </c>
      <c r="O554" s="491"/>
      <c r="P554" s="490" t="s">
        <v>84</v>
      </c>
      <c r="Q554" s="491"/>
      <c r="R554" s="411"/>
    </row>
    <row r="555" spans="10:18" ht="17" thickBot="1" x14ac:dyDescent="0.25">
      <c r="J555" s="108" t="s">
        <v>0</v>
      </c>
      <c r="K555" s="137" t="s">
        <v>1</v>
      </c>
      <c r="L555" s="137" t="s">
        <v>2</v>
      </c>
      <c r="M555" s="137" t="s">
        <v>162</v>
      </c>
      <c r="N555" s="492"/>
      <c r="O555" s="493"/>
      <c r="P555" s="492"/>
      <c r="Q555" s="493"/>
      <c r="R555" s="411"/>
    </row>
    <row r="556" spans="10:18" x14ac:dyDescent="0.2">
      <c r="J556" s="135">
        <v>43854</v>
      </c>
      <c r="K556" s="129">
        <v>2</v>
      </c>
      <c r="L556" s="139">
        <v>7</v>
      </c>
      <c r="M556" s="202" t="s">
        <v>89</v>
      </c>
      <c r="N556" s="210">
        <v>1200</v>
      </c>
      <c r="O556" s="10"/>
      <c r="P556" s="28">
        <v>800</v>
      </c>
      <c r="Q556" s="10">
        <v>0</v>
      </c>
      <c r="R556" s="411"/>
    </row>
    <row r="557" spans="10:18" x14ac:dyDescent="0.2">
      <c r="J557" s="56"/>
      <c r="K557" s="138"/>
      <c r="L557" s="56">
        <v>8</v>
      </c>
      <c r="M557" s="203" t="s">
        <v>89</v>
      </c>
      <c r="N557" s="210">
        <v>1200</v>
      </c>
      <c r="O557" s="35"/>
      <c r="P557" s="114">
        <v>800</v>
      </c>
      <c r="Q557" s="35">
        <v>0</v>
      </c>
      <c r="R557" s="411"/>
    </row>
    <row r="558" spans="10:18" x14ac:dyDescent="0.2">
      <c r="J558" s="56"/>
      <c r="K558" s="138"/>
      <c r="L558" s="56">
        <v>9</v>
      </c>
      <c r="M558" s="203" t="s">
        <v>89</v>
      </c>
      <c r="N558" s="210">
        <v>1200</v>
      </c>
      <c r="O558" s="35"/>
      <c r="P558" s="114">
        <v>800</v>
      </c>
      <c r="Q558" s="35">
        <v>0</v>
      </c>
      <c r="R558" s="411"/>
    </row>
    <row r="559" spans="10:18" x14ac:dyDescent="0.2">
      <c r="J559" s="56"/>
      <c r="K559" s="138"/>
      <c r="L559" s="56">
        <v>10</v>
      </c>
      <c r="M559" s="203" t="s">
        <v>89</v>
      </c>
      <c r="N559" s="210">
        <v>1200</v>
      </c>
      <c r="O559" s="35"/>
      <c r="P559" s="114">
        <v>800</v>
      </c>
      <c r="Q559" s="35">
        <v>0</v>
      </c>
      <c r="R559" s="411"/>
    </row>
    <row r="560" spans="10:18" x14ac:dyDescent="0.2">
      <c r="J560" s="56"/>
      <c r="K560" s="138"/>
      <c r="L560" s="56">
        <v>11</v>
      </c>
      <c r="M560" s="203" t="s">
        <v>89</v>
      </c>
      <c r="N560" s="210">
        <v>1200</v>
      </c>
      <c r="O560" s="35"/>
      <c r="P560" s="114">
        <v>1200</v>
      </c>
      <c r="Q560" s="35">
        <v>0</v>
      </c>
      <c r="R560" s="411"/>
    </row>
    <row r="561" spans="10:18" x14ac:dyDescent="0.2">
      <c r="J561" s="56"/>
      <c r="K561" s="138"/>
      <c r="L561" s="56">
        <v>12</v>
      </c>
      <c r="M561" s="203" t="s">
        <v>89</v>
      </c>
      <c r="N561" s="210">
        <v>1200</v>
      </c>
      <c r="O561" s="35"/>
      <c r="P561" s="114">
        <v>1200</v>
      </c>
      <c r="Q561" s="35">
        <v>0</v>
      </c>
      <c r="R561" s="411"/>
    </row>
    <row r="562" spans="10:18" x14ac:dyDescent="0.2">
      <c r="J562" s="183"/>
      <c r="K562" s="56"/>
      <c r="L562" s="56"/>
      <c r="M562" s="132"/>
      <c r="N562" s="114"/>
      <c r="O562" s="35"/>
      <c r="P562" s="114"/>
      <c r="Q562" s="35"/>
      <c r="R562" s="411"/>
    </row>
    <row r="563" spans="10:18" x14ac:dyDescent="0.2">
      <c r="J563" s="134">
        <v>43858</v>
      </c>
      <c r="K563" s="138">
        <v>1</v>
      </c>
      <c r="L563" s="56">
        <v>5</v>
      </c>
      <c r="M563" s="203" t="s">
        <v>89</v>
      </c>
      <c r="N563" s="114">
        <v>600</v>
      </c>
      <c r="O563" s="35" t="s">
        <v>51</v>
      </c>
      <c r="P563" s="114"/>
      <c r="Q563" s="35"/>
      <c r="R563" s="411"/>
    </row>
    <row r="564" spans="10:18" x14ac:dyDescent="0.2">
      <c r="J564" s="56"/>
      <c r="K564" s="138"/>
      <c r="L564" s="56">
        <v>6</v>
      </c>
      <c r="M564" s="203" t="s">
        <v>89</v>
      </c>
      <c r="N564" s="114">
        <v>800</v>
      </c>
      <c r="O564" s="35">
        <v>1000</v>
      </c>
      <c r="P564" s="114"/>
      <c r="Q564" s="35"/>
      <c r="R564" s="411"/>
    </row>
    <row r="565" spans="10:18" x14ac:dyDescent="0.2">
      <c r="J565" s="182"/>
      <c r="K565" s="138"/>
      <c r="L565" s="56">
        <v>7</v>
      </c>
      <c r="M565" s="203" t="s">
        <v>89</v>
      </c>
      <c r="N565" s="114">
        <v>400</v>
      </c>
      <c r="O565" s="35" t="s">
        <v>51</v>
      </c>
      <c r="P565" s="114"/>
      <c r="Q565" s="35"/>
      <c r="R565" s="411"/>
    </row>
    <row r="566" spans="10:18" x14ac:dyDescent="0.2">
      <c r="J566" s="56"/>
      <c r="K566" s="138"/>
      <c r="L566" s="56">
        <v>8</v>
      </c>
      <c r="M566" s="203" t="s">
        <v>89</v>
      </c>
      <c r="N566" s="210">
        <v>1200</v>
      </c>
      <c r="O566" s="35" t="s">
        <v>51</v>
      </c>
      <c r="P566" s="114"/>
      <c r="Q566" s="35"/>
      <c r="R566" s="411"/>
    </row>
    <row r="567" spans="10:18" x14ac:dyDescent="0.2">
      <c r="J567" s="56"/>
      <c r="K567" s="56"/>
      <c r="L567" s="56"/>
      <c r="M567" s="114"/>
      <c r="N567" s="114"/>
      <c r="O567" s="35"/>
      <c r="P567" s="114"/>
      <c r="Q567" s="35"/>
      <c r="R567" s="411"/>
    </row>
    <row r="568" spans="10:18" x14ac:dyDescent="0.2">
      <c r="J568" s="56"/>
      <c r="K568" s="56">
        <v>2</v>
      </c>
      <c r="L568" s="56">
        <v>6</v>
      </c>
      <c r="M568" s="203" t="s">
        <v>89</v>
      </c>
      <c r="N568" s="210">
        <v>1200</v>
      </c>
      <c r="O568" s="35"/>
      <c r="P568" s="210">
        <v>1200</v>
      </c>
      <c r="Q568" s="35"/>
      <c r="R568" s="411"/>
    </row>
    <row r="569" spans="10:18" x14ac:dyDescent="0.2">
      <c r="J569" s="56"/>
      <c r="K569" s="56"/>
      <c r="L569" s="56"/>
      <c r="M569" s="132"/>
      <c r="N569" s="114"/>
      <c r="O569" s="35"/>
      <c r="P569" s="114"/>
      <c r="Q569" s="35"/>
      <c r="R569" s="411"/>
    </row>
    <row r="570" spans="10:18" x14ac:dyDescent="0.2">
      <c r="J570" s="184">
        <v>43859</v>
      </c>
      <c r="K570" s="133">
        <v>1</v>
      </c>
      <c r="L570" s="138">
        <v>5</v>
      </c>
      <c r="M570" s="203" t="s">
        <v>89</v>
      </c>
      <c r="N570" s="210">
        <v>1200</v>
      </c>
      <c r="O570" s="29"/>
      <c r="P570" s="210">
        <v>1200</v>
      </c>
      <c r="Q570" s="29"/>
      <c r="R570" s="411"/>
    </row>
    <row r="571" spans="10:18" x14ac:dyDescent="0.2">
      <c r="J571" s="183"/>
      <c r="K571" s="133"/>
      <c r="L571" s="138">
        <v>6</v>
      </c>
      <c r="M571" s="203" t="s">
        <v>89</v>
      </c>
      <c r="N571" s="210">
        <v>1200</v>
      </c>
      <c r="O571" s="29"/>
      <c r="P571" s="210">
        <v>1200</v>
      </c>
      <c r="Q571" s="29"/>
      <c r="R571" s="411"/>
    </row>
    <row r="572" spans="10:18" x14ac:dyDescent="0.2">
      <c r="J572" s="183"/>
      <c r="K572" s="133"/>
      <c r="L572" s="138">
        <v>7</v>
      </c>
      <c r="M572" s="203" t="s">
        <v>89</v>
      </c>
      <c r="N572" s="210">
        <v>1200</v>
      </c>
      <c r="O572" s="29"/>
      <c r="P572" s="210">
        <v>1200</v>
      </c>
      <c r="Q572" s="29"/>
      <c r="R572" s="411"/>
    </row>
    <row r="573" spans="10:18" x14ac:dyDescent="0.2">
      <c r="J573" s="183"/>
      <c r="K573" s="133"/>
      <c r="L573" s="138"/>
      <c r="M573" s="132"/>
      <c r="N573" s="85"/>
      <c r="O573" s="29"/>
      <c r="P573" s="85"/>
      <c r="Q573" s="29"/>
      <c r="R573" s="411"/>
    </row>
    <row r="574" spans="10:18" x14ac:dyDescent="0.2">
      <c r="J574" s="183"/>
      <c r="K574" s="133">
        <v>2</v>
      </c>
      <c r="L574" s="138">
        <v>4</v>
      </c>
      <c r="M574" s="203" t="s">
        <v>89</v>
      </c>
      <c r="N574" s="85">
        <v>600</v>
      </c>
      <c r="O574" s="29">
        <v>400</v>
      </c>
      <c r="P574" s="85">
        <v>1200</v>
      </c>
      <c r="Q574" s="29">
        <v>600</v>
      </c>
      <c r="R574" s="411"/>
    </row>
    <row r="575" spans="10:18" x14ac:dyDescent="0.2">
      <c r="J575" s="183"/>
      <c r="K575" s="134"/>
      <c r="L575" s="138">
        <v>5</v>
      </c>
      <c r="M575" s="203" t="s">
        <v>89</v>
      </c>
      <c r="N575" s="210">
        <v>1200</v>
      </c>
      <c r="O575" s="29"/>
      <c r="P575" s="210">
        <v>1200</v>
      </c>
      <c r="Q575" s="29"/>
      <c r="R575" s="411"/>
    </row>
    <row r="576" spans="10:18" x14ac:dyDescent="0.2">
      <c r="J576" s="183"/>
      <c r="K576" s="133"/>
      <c r="L576" s="56"/>
      <c r="M576" s="132"/>
      <c r="N576" s="114"/>
      <c r="O576" s="35"/>
      <c r="P576" s="114"/>
      <c r="Q576" s="35"/>
      <c r="R576" s="411"/>
    </row>
    <row r="577" spans="10:18" x14ac:dyDescent="0.2">
      <c r="J577" s="55">
        <v>43864</v>
      </c>
      <c r="K577" s="133" t="s">
        <v>94</v>
      </c>
      <c r="L577" s="138">
        <v>8</v>
      </c>
      <c r="M577" s="203" t="s">
        <v>89</v>
      </c>
      <c r="N577" s="210">
        <v>1200</v>
      </c>
      <c r="O577" s="35"/>
      <c r="P577" s="210">
        <v>1200</v>
      </c>
      <c r="Q577" s="35"/>
      <c r="R577" s="411"/>
    </row>
    <row r="578" spans="10:18" x14ac:dyDescent="0.2">
      <c r="J578" s="183"/>
      <c r="K578" s="133"/>
      <c r="L578" s="138">
        <v>9</v>
      </c>
      <c r="M578" s="203" t="s">
        <v>89</v>
      </c>
      <c r="N578" s="210">
        <v>1200</v>
      </c>
      <c r="O578" s="35"/>
      <c r="P578" s="210">
        <v>1200</v>
      </c>
      <c r="Q578" s="35"/>
      <c r="R578" s="411"/>
    </row>
    <row r="579" spans="10:18" x14ac:dyDescent="0.2">
      <c r="J579" s="183"/>
      <c r="K579" s="133"/>
      <c r="L579" s="138"/>
      <c r="M579" s="132"/>
      <c r="N579" s="114"/>
      <c r="O579" s="35"/>
      <c r="P579" s="114"/>
      <c r="Q579" s="35"/>
      <c r="R579" s="411"/>
    </row>
    <row r="580" spans="10:18" x14ac:dyDescent="0.2">
      <c r="J580" s="183"/>
      <c r="K580" s="133" t="s">
        <v>95</v>
      </c>
      <c r="L580" s="138">
        <v>9</v>
      </c>
      <c r="M580" s="203" t="s">
        <v>89</v>
      </c>
      <c r="N580" s="114"/>
      <c r="O580" s="35"/>
      <c r="P580" s="114">
        <v>800</v>
      </c>
      <c r="Q580" s="35" t="s">
        <v>43</v>
      </c>
      <c r="R580" s="411"/>
    </row>
    <row r="581" spans="10:18" x14ac:dyDescent="0.2">
      <c r="J581" s="183"/>
      <c r="K581" s="133"/>
      <c r="L581" s="133"/>
      <c r="M581" s="85"/>
      <c r="N581" s="85"/>
      <c r="O581" s="29"/>
      <c r="P581" s="114"/>
      <c r="Q581" s="35"/>
      <c r="R581" s="411"/>
    </row>
    <row r="582" spans="10:18" x14ac:dyDescent="0.2">
      <c r="J582" s="183"/>
      <c r="K582" s="133">
        <v>2</v>
      </c>
      <c r="L582" s="138">
        <v>10</v>
      </c>
      <c r="M582" s="203" t="s">
        <v>89</v>
      </c>
      <c r="N582" s="210">
        <v>1200</v>
      </c>
      <c r="O582" s="35"/>
      <c r="P582" s="114">
        <v>800</v>
      </c>
      <c r="Q582" s="35">
        <v>200</v>
      </c>
      <c r="R582" s="411"/>
    </row>
    <row r="583" spans="10:18" x14ac:dyDescent="0.2">
      <c r="J583" s="183"/>
      <c r="K583" s="133"/>
      <c r="L583" s="133">
        <v>11</v>
      </c>
      <c r="M583" s="203" t="s">
        <v>89</v>
      </c>
      <c r="N583" s="210">
        <v>1200</v>
      </c>
      <c r="O583" s="35"/>
      <c r="P583" s="210">
        <v>1200</v>
      </c>
      <c r="Q583" s="35"/>
      <c r="R583" s="411"/>
    </row>
    <row r="584" spans="10:18" x14ac:dyDescent="0.2">
      <c r="J584" s="183"/>
      <c r="K584" s="133"/>
      <c r="L584" s="56"/>
      <c r="M584" s="132"/>
      <c r="N584" s="114"/>
      <c r="O584" s="35"/>
      <c r="P584" s="114"/>
      <c r="Q584" s="35"/>
      <c r="R584" s="411"/>
    </row>
    <row r="585" spans="10:18" x14ac:dyDescent="0.2">
      <c r="J585" s="183"/>
      <c r="K585" s="56">
        <v>3</v>
      </c>
      <c r="L585" s="56">
        <v>6</v>
      </c>
      <c r="M585" s="203" t="s">
        <v>89</v>
      </c>
      <c r="N585" s="114">
        <v>1200</v>
      </c>
      <c r="O585" s="35">
        <v>1000</v>
      </c>
      <c r="P585" s="210">
        <v>1200</v>
      </c>
      <c r="Q585" s="35"/>
      <c r="R585" s="411"/>
    </row>
    <row r="586" spans="10:18" x14ac:dyDescent="0.2">
      <c r="J586" s="183"/>
      <c r="K586" s="133"/>
      <c r="L586" s="56">
        <v>7</v>
      </c>
      <c r="M586" s="203" t="s">
        <v>89</v>
      </c>
      <c r="N586" s="210">
        <v>1200</v>
      </c>
      <c r="O586" s="35"/>
      <c r="P586" s="210">
        <v>1200</v>
      </c>
      <c r="Q586" s="35"/>
      <c r="R586" s="411"/>
    </row>
    <row r="587" spans="10:18" x14ac:dyDescent="0.2">
      <c r="J587" s="183"/>
      <c r="K587" s="133"/>
      <c r="L587" s="56">
        <v>8</v>
      </c>
      <c r="M587" s="203" t="s">
        <v>89</v>
      </c>
      <c r="N587" s="114">
        <v>1200</v>
      </c>
      <c r="O587" s="35">
        <v>1000</v>
      </c>
      <c r="P587" s="210">
        <v>1200</v>
      </c>
      <c r="Q587" s="35"/>
      <c r="R587" s="411"/>
    </row>
    <row r="588" spans="10:18" x14ac:dyDescent="0.2">
      <c r="J588" s="183"/>
      <c r="K588" s="133"/>
      <c r="L588" s="56">
        <v>9</v>
      </c>
      <c r="M588" s="203" t="s">
        <v>89</v>
      </c>
      <c r="N588" s="210">
        <v>1200</v>
      </c>
      <c r="O588" s="35"/>
      <c r="P588" s="210">
        <v>1200</v>
      </c>
      <c r="Q588" s="35"/>
      <c r="R588" s="411"/>
    </row>
    <row r="589" spans="10:18" x14ac:dyDescent="0.2">
      <c r="J589" s="183"/>
      <c r="K589" s="133"/>
      <c r="L589" s="56"/>
      <c r="M589" s="132"/>
      <c r="N589" s="114"/>
      <c r="O589" s="35"/>
      <c r="P589" s="114"/>
      <c r="Q589" s="35"/>
      <c r="R589" s="411"/>
    </row>
    <row r="590" spans="10:18" x14ac:dyDescent="0.2">
      <c r="J590" s="184">
        <v>43866</v>
      </c>
      <c r="K590" s="56">
        <v>1</v>
      </c>
      <c r="L590" s="56">
        <v>8</v>
      </c>
      <c r="M590" s="203" t="s">
        <v>89</v>
      </c>
      <c r="N590" s="210">
        <v>1200</v>
      </c>
      <c r="O590" s="35"/>
      <c r="P590" s="210">
        <v>1200</v>
      </c>
      <c r="Q590" s="35"/>
      <c r="R590" s="411"/>
    </row>
    <row r="591" spans="10:18" x14ac:dyDescent="0.2">
      <c r="J591" s="183"/>
      <c r="K591" s="56"/>
      <c r="L591" s="56"/>
      <c r="M591" s="132"/>
      <c r="N591" s="114"/>
      <c r="O591" s="35"/>
      <c r="P591" s="114"/>
      <c r="Q591" s="35"/>
      <c r="R591" s="411"/>
    </row>
    <row r="592" spans="10:18" x14ac:dyDescent="0.2">
      <c r="J592" s="183"/>
      <c r="K592" s="56">
        <v>2</v>
      </c>
      <c r="L592" s="56">
        <v>3</v>
      </c>
      <c r="M592" s="203" t="s">
        <v>89</v>
      </c>
      <c r="N592" s="210">
        <v>1200</v>
      </c>
      <c r="O592" s="35"/>
      <c r="P592" s="210">
        <v>1200</v>
      </c>
      <c r="Q592" s="35"/>
      <c r="R592" s="411"/>
    </row>
    <row r="593" spans="10:18" x14ac:dyDescent="0.2">
      <c r="J593" s="183"/>
      <c r="K593" s="56"/>
      <c r="L593" s="56"/>
      <c r="M593" s="132"/>
      <c r="N593" s="114"/>
      <c r="O593" s="35"/>
      <c r="P593" s="114"/>
      <c r="Q593" s="35"/>
      <c r="R593" s="411"/>
    </row>
    <row r="594" spans="10:18" x14ac:dyDescent="0.2">
      <c r="J594" s="184">
        <v>43871</v>
      </c>
      <c r="K594" s="56">
        <v>1</v>
      </c>
      <c r="L594" s="56">
        <v>9</v>
      </c>
      <c r="M594" s="203" t="s">
        <v>89</v>
      </c>
      <c r="N594" s="114">
        <v>800</v>
      </c>
      <c r="O594" s="35">
        <v>600</v>
      </c>
      <c r="P594" s="114">
        <v>800</v>
      </c>
      <c r="Q594" s="35">
        <v>800</v>
      </c>
      <c r="R594" s="411"/>
    </row>
    <row r="595" spans="10:18" x14ac:dyDescent="0.2">
      <c r="J595" s="183"/>
      <c r="K595" s="56"/>
      <c r="L595" s="56">
        <v>10</v>
      </c>
      <c r="M595" s="203" t="s">
        <v>89</v>
      </c>
      <c r="N595" s="210">
        <v>1200</v>
      </c>
      <c r="O595" s="35"/>
      <c r="P595" s="210">
        <v>1200</v>
      </c>
      <c r="Q595" s="35"/>
      <c r="R595" s="411"/>
    </row>
    <row r="596" spans="10:18" x14ac:dyDescent="0.2">
      <c r="J596" s="183"/>
      <c r="K596" s="56"/>
      <c r="L596" s="56">
        <v>11</v>
      </c>
      <c r="M596" s="203" t="s">
        <v>89</v>
      </c>
      <c r="N596" s="114">
        <v>800</v>
      </c>
      <c r="O596" s="35">
        <v>400</v>
      </c>
      <c r="P596" s="114">
        <v>400</v>
      </c>
      <c r="Q596" s="35">
        <v>400</v>
      </c>
      <c r="R596" s="411"/>
    </row>
    <row r="597" spans="10:18" x14ac:dyDescent="0.2">
      <c r="J597" s="183"/>
      <c r="K597" s="56"/>
      <c r="L597" s="56">
        <v>12</v>
      </c>
      <c r="M597" s="203" t="s">
        <v>89</v>
      </c>
      <c r="N597" s="114"/>
      <c r="O597" s="35"/>
      <c r="P597" s="114">
        <v>400</v>
      </c>
      <c r="Q597" s="35" t="s">
        <v>43</v>
      </c>
      <c r="R597" s="411"/>
    </row>
    <row r="598" spans="10:18" x14ac:dyDescent="0.2">
      <c r="J598" s="183"/>
      <c r="K598" s="56"/>
      <c r="L598" s="56"/>
      <c r="M598" s="132"/>
      <c r="N598" s="114"/>
      <c r="O598" s="35"/>
      <c r="P598" s="114"/>
      <c r="Q598" s="35"/>
      <c r="R598" s="411"/>
    </row>
    <row r="599" spans="10:18" x14ac:dyDescent="0.2">
      <c r="J599" s="183"/>
      <c r="K599" s="56">
        <v>3</v>
      </c>
      <c r="L599" s="56">
        <v>8</v>
      </c>
      <c r="M599" s="203" t="s">
        <v>89</v>
      </c>
      <c r="N599" s="210">
        <v>1200</v>
      </c>
      <c r="O599" s="35"/>
      <c r="P599" s="210">
        <v>1200</v>
      </c>
      <c r="Q599" s="35"/>
      <c r="R599" s="411"/>
    </row>
    <row r="600" spans="10:18" x14ac:dyDescent="0.2">
      <c r="J600" s="183"/>
      <c r="K600" s="56"/>
      <c r="L600" s="56">
        <v>9</v>
      </c>
      <c r="M600" s="203" t="s">
        <v>89</v>
      </c>
      <c r="N600" s="210">
        <v>1200</v>
      </c>
      <c r="O600" s="35"/>
      <c r="P600" s="210">
        <v>1200</v>
      </c>
      <c r="Q600" s="35"/>
      <c r="R600" s="411"/>
    </row>
    <row r="601" spans="10:18" x14ac:dyDescent="0.2">
      <c r="J601" s="183"/>
      <c r="K601" s="56"/>
      <c r="L601" s="56">
        <v>10</v>
      </c>
      <c r="M601" s="203" t="s">
        <v>89</v>
      </c>
      <c r="N601" s="210">
        <v>1200</v>
      </c>
      <c r="O601" s="35"/>
      <c r="P601" s="210">
        <v>1200</v>
      </c>
      <c r="Q601" s="35"/>
      <c r="R601" s="411"/>
    </row>
    <row r="602" spans="10:18" x14ac:dyDescent="0.2">
      <c r="J602" s="183"/>
      <c r="K602" s="56"/>
      <c r="L602" s="56">
        <v>11</v>
      </c>
      <c r="M602" s="203" t="s">
        <v>89</v>
      </c>
      <c r="N602" s="210">
        <v>1200</v>
      </c>
      <c r="O602" s="35"/>
      <c r="P602" s="210">
        <v>1200</v>
      </c>
      <c r="Q602" s="35"/>
      <c r="R602" s="411"/>
    </row>
    <row r="603" spans="10:18" x14ac:dyDescent="0.2">
      <c r="J603" s="183"/>
      <c r="K603" s="56"/>
      <c r="L603" s="56">
        <v>12</v>
      </c>
      <c r="M603" s="203" t="s">
        <v>89</v>
      </c>
      <c r="N603" s="114">
        <v>600</v>
      </c>
      <c r="O603" s="35">
        <v>600</v>
      </c>
      <c r="P603" s="114">
        <v>600</v>
      </c>
      <c r="Q603" s="35">
        <v>600</v>
      </c>
      <c r="R603" s="411"/>
    </row>
    <row r="604" spans="10:18" x14ac:dyDescent="0.2">
      <c r="J604" s="183"/>
      <c r="K604" s="56"/>
      <c r="L604" s="56"/>
      <c r="M604" s="132"/>
      <c r="N604" s="114"/>
      <c r="O604" s="35"/>
      <c r="P604" s="114"/>
      <c r="Q604" s="35"/>
      <c r="R604" s="411"/>
    </row>
    <row r="605" spans="10:18" x14ac:dyDescent="0.2">
      <c r="J605" s="183"/>
      <c r="K605" s="56">
        <v>4</v>
      </c>
      <c r="L605" s="56">
        <v>5</v>
      </c>
      <c r="M605" s="203" t="s">
        <v>89</v>
      </c>
      <c r="N605" s="210">
        <v>1200</v>
      </c>
      <c r="O605" s="35"/>
      <c r="P605" s="210">
        <v>1200</v>
      </c>
      <c r="Q605" s="35"/>
      <c r="R605" s="411"/>
    </row>
    <row r="606" spans="10:18" x14ac:dyDescent="0.2">
      <c r="J606" s="183"/>
      <c r="K606" s="56"/>
      <c r="L606" s="56">
        <v>6</v>
      </c>
      <c r="M606" s="203" t="s">
        <v>89</v>
      </c>
      <c r="N606" s="210">
        <v>1200</v>
      </c>
      <c r="O606" s="35"/>
      <c r="P606" s="210">
        <v>1200</v>
      </c>
      <c r="Q606" s="35"/>
      <c r="R606" s="411"/>
    </row>
    <row r="607" spans="10:18" x14ac:dyDescent="0.2">
      <c r="J607" s="183"/>
      <c r="K607" s="56"/>
      <c r="L607" s="56">
        <v>7</v>
      </c>
      <c r="M607" s="203" t="s">
        <v>89</v>
      </c>
      <c r="N607" s="210">
        <v>1200</v>
      </c>
      <c r="O607" s="35"/>
      <c r="P607" s="210">
        <v>1200</v>
      </c>
      <c r="Q607" s="35"/>
      <c r="R607" s="411"/>
    </row>
    <row r="608" spans="10:18" x14ac:dyDescent="0.2">
      <c r="J608" s="183"/>
      <c r="K608" s="56"/>
      <c r="L608" s="186"/>
      <c r="M608" s="204"/>
      <c r="N608" s="146"/>
      <c r="O608" s="145"/>
      <c r="P608" s="146"/>
      <c r="Q608" s="145"/>
      <c r="R608" s="411"/>
    </row>
    <row r="609" spans="10:18" ht="17" thickBot="1" x14ac:dyDescent="0.25">
      <c r="J609" s="185">
        <v>43872</v>
      </c>
      <c r="K609" s="130">
        <v>1</v>
      </c>
      <c r="L609" s="130">
        <v>1</v>
      </c>
      <c r="M609" s="205" t="s">
        <v>89</v>
      </c>
      <c r="N609" s="210">
        <v>1200</v>
      </c>
      <c r="O609" s="26"/>
      <c r="P609" s="210">
        <v>1200</v>
      </c>
      <c r="Q609" s="26"/>
      <c r="R609" s="411"/>
    </row>
    <row r="610" spans="10:18" ht="17" thickBot="1" x14ac:dyDescent="0.25">
      <c r="J610" s="183"/>
      <c r="K610" s="72"/>
      <c r="L610" s="154"/>
      <c r="M610" s="206"/>
      <c r="N610" s="154"/>
      <c r="O610" s="72"/>
      <c r="P610" s="12"/>
      <c r="Q610" s="26"/>
      <c r="R610" s="411"/>
    </row>
    <row r="611" spans="10:18" x14ac:dyDescent="0.2">
      <c r="J611" s="197"/>
      <c r="K611" s="198"/>
      <c r="L611" s="198"/>
      <c r="M611" s="155" t="s">
        <v>82</v>
      </c>
      <c r="N611" s="33">
        <f>COUNT(N556:N610)</f>
        <v>38</v>
      </c>
      <c r="O611" s="33">
        <f>COUNT(O556:O610)</f>
        <v>7</v>
      </c>
      <c r="P611" s="33">
        <f>COUNT(P556:P610)</f>
        <v>36</v>
      </c>
      <c r="Q611" s="110">
        <f>COUNT(Q556:Q610)</f>
        <v>11</v>
      </c>
      <c r="R611" s="411"/>
    </row>
    <row r="612" spans="10:18" x14ac:dyDescent="0.2">
      <c r="J612" s="193"/>
      <c r="K612" s="133"/>
      <c r="L612" s="133"/>
      <c r="M612" s="140" t="s">
        <v>78</v>
      </c>
      <c r="N612" s="61">
        <f>AVERAGE(N556:N610)</f>
        <v>1100</v>
      </c>
      <c r="O612" s="61">
        <f>AVERAGE(O556:O610)</f>
        <v>714.28571428571433</v>
      </c>
      <c r="P612" s="61">
        <f>AVERAGE(P556:P610)</f>
        <v>1061.1111111111111</v>
      </c>
      <c r="Q612" s="194">
        <f>AVERAGE(Q556:Q610)</f>
        <v>236.36363636363637</v>
      </c>
      <c r="R612" s="411"/>
    </row>
    <row r="613" spans="10:18" ht="17" thickBot="1" x14ac:dyDescent="0.25">
      <c r="J613" s="195"/>
      <c r="K613" s="136"/>
      <c r="L613" s="136"/>
      <c r="M613" s="141" t="s">
        <v>79</v>
      </c>
      <c r="N613" s="62">
        <f>STDEV(N556:N610)/SQRT(COUNT(N589:N610))</f>
        <v>59.274897836381911</v>
      </c>
      <c r="O613" s="62">
        <f>STDEV(O556:O610)/SQRT(COUNT(O589:O610))</f>
        <v>161.34356520092777</v>
      </c>
      <c r="P613" s="62">
        <f>STDEV(P556:P610)/SQRT(COUNT(P589:P610))</f>
        <v>62.724728252831262</v>
      </c>
      <c r="Q613" s="196">
        <f>STDEV(Q556:Q610)/SQRT(COUNT(Q589:Q610))</f>
        <v>177.52507291971892</v>
      </c>
      <c r="R613" s="411"/>
    </row>
  </sheetData>
  <mergeCells count="34">
    <mergeCell ref="K1:M1"/>
    <mergeCell ref="N1:Q1"/>
    <mergeCell ref="N2:O2"/>
    <mergeCell ref="P2:Q2"/>
    <mergeCell ref="J158:Q158"/>
    <mergeCell ref="P160:Q161"/>
    <mergeCell ref="N159:Q159"/>
    <mergeCell ref="N160:O161"/>
    <mergeCell ref="N114:O114"/>
    <mergeCell ref="N120:O120"/>
    <mergeCell ref="J296:Q296"/>
    <mergeCell ref="J362:Q362"/>
    <mergeCell ref="J392:Q392"/>
    <mergeCell ref="N297:Q297"/>
    <mergeCell ref="N298:O299"/>
    <mergeCell ref="P298:Q299"/>
    <mergeCell ref="N363:Q363"/>
    <mergeCell ref="N364:O365"/>
    <mergeCell ref="P364:Q365"/>
    <mergeCell ref="N393:Q393"/>
    <mergeCell ref="N394:O395"/>
    <mergeCell ref="P394:Q395"/>
    <mergeCell ref="J456:Q456"/>
    <mergeCell ref="N457:Q457"/>
    <mergeCell ref="J552:Q552"/>
    <mergeCell ref="N553:Q553"/>
    <mergeCell ref="N554:O555"/>
    <mergeCell ref="P554:Q555"/>
    <mergeCell ref="N458:O459"/>
    <mergeCell ref="P458:Q459"/>
    <mergeCell ref="J522:Q522"/>
    <mergeCell ref="N523:Q523"/>
    <mergeCell ref="N524:O525"/>
    <mergeCell ref="P524:Q5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13273-4CD7-8F4B-A895-70BA28600BFC}">
  <dimension ref="A1:U373"/>
  <sheetViews>
    <sheetView workbookViewId="0">
      <selection activeCell="F1" sqref="F1:F1048576"/>
    </sheetView>
  </sheetViews>
  <sheetFormatPr baseColWidth="10" defaultRowHeight="19" x14ac:dyDescent="0.25"/>
  <cols>
    <col min="1" max="1" width="12.1640625" style="317" bestFit="1" customWidth="1"/>
    <col min="2" max="2" width="8" style="318" customWidth="1"/>
    <col min="3" max="3" width="8.1640625" style="317" customWidth="1"/>
    <col min="4" max="4" width="9" style="317" customWidth="1"/>
    <col min="5" max="5" width="16.1640625" style="317" customWidth="1"/>
    <col min="6" max="7" width="11" style="317" bestFit="1" customWidth="1"/>
    <col min="8" max="8" width="11" style="319" bestFit="1" customWidth="1"/>
    <col min="9" max="9" width="13.1640625" style="319" customWidth="1"/>
    <col min="10" max="10" width="7.5" style="317" customWidth="1"/>
    <col min="11" max="11" width="10.5" style="320" customWidth="1"/>
    <col min="12" max="12" width="9.1640625" style="320" customWidth="1"/>
    <col min="13" max="13" width="14.83203125" style="317" customWidth="1"/>
    <col min="14" max="15" width="19.5" style="317" customWidth="1"/>
    <col min="16" max="16" width="22.33203125" style="317" customWidth="1"/>
    <col min="17" max="17" width="16" style="317" customWidth="1"/>
    <col min="18" max="19" width="18.33203125" style="317" customWidth="1"/>
    <col min="20" max="16384" width="10.83203125" style="317"/>
  </cols>
  <sheetData>
    <row r="1" spans="1:19" x14ac:dyDescent="0.25">
      <c r="A1" s="313" t="s">
        <v>0</v>
      </c>
      <c r="B1" s="313" t="s">
        <v>20</v>
      </c>
      <c r="C1" s="313" t="s">
        <v>6</v>
      </c>
      <c r="D1" s="313" t="s">
        <v>1</v>
      </c>
      <c r="E1" s="313" t="s">
        <v>2</v>
      </c>
      <c r="F1" s="313" t="s">
        <v>4</v>
      </c>
      <c r="G1" s="313" t="s">
        <v>5</v>
      </c>
      <c r="H1" s="316" t="s">
        <v>3</v>
      </c>
      <c r="I1" s="316" t="s">
        <v>48</v>
      </c>
      <c r="J1" s="313" t="s">
        <v>2</v>
      </c>
      <c r="K1" s="471" t="s">
        <v>249</v>
      </c>
      <c r="L1" s="471"/>
      <c r="M1" s="471"/>
      <c r="N1" s="471"/>
      <c r="O1" s="471"/>
      <c r="P1" s="471"/>
      <c r="Q1" s="471"/>
      <c r="R1" s="471"/>
      <c r="S1" s="471"/>
    </row>
    <row r="2" spans="1:19" x14ac:dyDescent="0.25">
      <c r="A2" s="313"/>
      <c r="C2" s="313"/>
      <c r="D2" s="313"/>
      <c r="E2" s="313"/>
      <c r="F2" s="313" t="s">
        <v>17</v>
      </c>
      <c r="G2" s="313" t="s">
        <v>18</v>
      </c>
      <c r="H2" s="316" t="s">
        <v>19</v>
      </c>
      <c r="I2" s="316"/>
      <c r="J2" s="313"/>
      <c r="K2" s="496" t="s">
        <v>29</v>
      </c>
      <c r="L2" s="496"/>
      <c r="M2" s="313" t="s">
        <v>214</v>
      </c>
      <c r="N2" s="471" t="s">
        <v>140</v>
      </c>
      <c r="O2" s="471"/>
      <c r="P2" s="7" t="s">
        <v>34</v>
      </c>
      <c r="Q2" s="313" t="s">
        <v>224</v>
      </c>
      <c r="R2" s="313" t="s">
        <v>222</v>
      </c>
      <c r="S2" s="313" t="s">
        <v>221</v>
      </c>
    </row>
    <row r="3" spans="1:19" ht="20" thickBot="1" x14ac:dyDescent="0.3">
      <c r="J3" s="313"/>
      <c r="K3" s="320" t="s">
        <v>31</v>
      </c>
      <c r="L3" s="320" t="s">
        <v>32</v>
      </c>
      <c r="M3" s="317" t="s">
        <v>158</v>
      </c>
      <c r="N3" s="317" t="s">
        <v>251</v>
      </c>
      <c r="O3" s="317" t="s">
        <v>250</v>
      </c>
      <c r="Q3" s="317" t="s">
        <v>223</v>
      </c>
      <c r="R3" s="317" t="s">
        <v>223</v>
      </c>
      <c r="S3" s="317" t="s">
        <v>223</v>
      </c>
    </row>
    <row r="4" spans="1:19" x14ac:dyDescent="0.25">
      <c r="A4" s="321">
        <v>43717</v>
      </c>
      <c r="B4" s="322"/>
      <c r="C4" s="323" t="s">
        <v>15</v>
      </c>
      <c r="D4" s="323">
        <v>2</v>
      </c>
      <c r="E4" s="323">
        <v>1</v>
      </c>
      <c r="F4" s="323">
        <v>4.7</v>
      </c>
      <c r="G4" s="323">
        <v>175</v>
      </c>
      <c r="H4" s="324">
        <f t="shared" ref="H4:H6" si="0">G4/F4</f>
        <v>37.234042553191486</v>
      </c>
      <c r="I4" s="324" t="s">
        <v>226</v>
      </c>
      <c r="J4" s="323">
        <v>1</v>
      </c>
      <c r="K4" s="325">
        <v>12.59</v>
      </c>
      <c r="L4" s="325">
        <v>13.06</v>
      </c>
      <c r="M4" s="323">
        <v>400</v>
      </c>
      <c r="N4" s="323" t="s">
        <v>21</v>
      </c>
      <c r="O4" s="323" t="s">
        <v>21</v>
      </c>
      <c r="P4" s="323" t="s">
        <v>21</v>
      </c>
      <c r="Q4" s="323">
        <v>7.5</v>
      </c>
      <c r="R4" s="323" t="s">
        <v>225</v>
      </c>
      <c r="S4" s="323" t="s">
        <v>33</v>
      </c>
    </row>
    <row r="5" spans="1:19" x14ac:dyDescent="0.25">
      <c r="A5" s="327"/>
      <c r="B5" s="328"/>
      <c r="C5" s="326"/>
      <c r="D5" s="326"/>
      <c r="E5" s="326">
        <v>2</v>
      </c>
      <c r="F5" s="326">
        <v>6.05</v>
      </c>
      <c r="G5" s="326">
        <v>175</v>
      </c>
      <c r="H5" s="329">
        <f t="shared" si="0"/>
        <v>28.925619834710744</v>
      </c>
      <c r="I5" s="329" t="s">
        <v>226</v>
      </c>
      <c r="J5" s="326">
        <v>2</v>
      </c>
      <c r="K5" s="326"/>
      <c r="L5" s="326"/>
      <c r="M5" s="326"/>
      <c r="N5" s="326" t="s">
        <v>21</v>
      </c>
      <c r="O5" s="326" t="s">
        <v>22</v>
      </c>
      <c r="P5" s="326" t="s">
        <v>21</v>
      </c>
      <c r="Q5" s="326"/>
      <c r="R5" s="326" t="s">
        <v>225</v>
      </c>
      <c r="S5" s="326" t="s">
        <v>33</v>
      </c>
    </row>
    <row r="6" spans="1:19" x14ac:dyDescent="0.25">
      <c r="A6" s="327"/>
      <c r="B6" s="328"/>
      <c r="C6" s="326"/>
      <c r="D6" s="326"/>
      <c r="E6" s="326">
        <v>3</v>
      </c>
      <c r="F6" s="326">
        <v>8.52</v>
      </c>
      <c r="G6" s="326">
        <v>175</v>
      </c>
      <c r="H6" s="329">
        <f t="shared" si="0"/>
        <v>20.539906103286388</v>
      </c>
      <c r="I6" s="329" t="s">
        <v>226</v>
      </c>
      <c r="J6" s="326">
        <v>3</v>
      </c>
      <c r="K6" s="330"/>
      <c r="L6" s="330"/>
      <c r="M6" s="326"/>
      <c r="N6" s="326" t="s">
        <v>21</v>
      </c>
      <c r="O6" s="326" t="s">
        <v>21</v>
      </c>
      <c r="P6" s="326" t="s">
        <v>21</v>
      </c>
      <c r="Q6" s="326"/>
      <c r="R6" s="326" t="s">
        <v>225</v>
      </c>
      <c r="S6" s="326" t="s">
        <v>33</v>
      </c>
    </row>
    <row r="7" spans="1:19" x14ac:dyDescent="0.25">
      <c r="A7" s="327"/>
      <c r="B7" s="328"/>
      <c r="C7" s="326"/>
      <c r="D7" s="326"/>
      <c r="E7" s="326"/>
      <c r="F7" s="326"/>
      <c r="G7" s="326"/>
      <c r="H7" s="329"/>
      <c r="I7" s="329"/>
      <c r="J7" s="326"/>
      <c r="K7" s="330"/>
      <c r="L7" s="330"/>
      <c r="M7" s="326"/>
      <c r="N7" s="326"/>
      <c r="O7" s="326"/>
      <c r="P7" s="326"/>
      <c r="Q7" s="326"/>
      <c r="R7" s="326"/>
      <c r="S7" s="326"/>
    </row>
    <row r="8" spans="1:19" x14ac:dyDescent="0.25">
      <c r="A8" s="327"/>
      <c r="B8" s="328"/>
      <c r="C8" s="326"/>
      <c r="D8" s="326"/>
      <c r="E8" s="326"/>
      <c r="F8" s="326"/>
      <c r="G8" s="326"/>
      <c r="H8" s="329"/>
      <c r="I8" s="329"/>
      <c r="J8" s="326">
        <v>1</v>
      </c>
      <c r="K8" s="330">
        <v>13.09</v>
      </c>
      <c r="L8" s="330">
        <v>13.15</v>
      </c>
      <c r="M8" s="326">
        <v>1000</v>
      </c>
      <c r="N8" s="326" t="s">
        <v>21</v>
      </c>
      <c r="O8" s="326" t="s">
        <v>21</v>
      </c>
      <c r="P8" s="326" t="s">
        <v>22</v>
      </c>
      <c r="Q8" s="326">
        <v>6</v>
      </c>
      <c r="R8" s="326" t="s">
        <v>33</v>
      </c>
      <c r="S8" s="326">
        <v>8.5</v>
      </c>
    </row>
    <row r="9" spans="1:19" x14ac:dyDescent="0.25">
      <c r="A9" s="327"/>
      <c r="B9" s="328"/>
      <c r="C9" s="326"/>
      <c r="D9" s="326"/>
      <c r="E9" s="326"/>
      <c r="F9" s="326"/>
      <c r="G9" s="326"/>
      <c r="H9" s="329"/>
      <c r="I9" s="329"/>
      <c r="J9" s="326">
        <v>2</v>
      </c>
      <c r="K9" s="330"/>
      <c r="L9" s="330"/>
      <c r="M9" s="326"/>
      <c r="N9" s="326" t="s">
        <v>21</v>
      </c>
      <c r="O9" s="326" t="s">
        <v>21</v>
      </c>
      <c r="P9" s="326" t="s">
        <v>21</v>
      </c>
      <c r="Q9" s="326"/>
      <c r="R9" s="326">
        <v>1</v>
      </c>
      <c r="S9" s="326">
        <v>1</v>
      </c>
    </row>
    <row r="10" spans="1:19" x14ac:dyDescent="0.25">
      <c r="A10" s="327"/>
      <c r="B10" s="328"/>
      <c r="C10" s="326"/>
      <c r="D10" s="326"/>
      <c r="E10" s="326"/>
      <c r="F10" s="326"/>
      <c r="G10" s="326"/>
      <c r="H10" s="329"/>
      <c r="I10" s="329"/>
      <c r="J10" s="326">
        <v>3</v>
      </c>
      <c r="K10" s="330"/>
      <c r="L10" s="330"/>
      <c r="M10" s="326"/>
      <c r="N10" s="326" t="s">
        <v>21</v>
      </c>
      <c r="O10" s="326" t="s">
        <v>21</v>
      </c>
      <c r="P10" s="326" t="s">
        <v>21</v>
      </c>
      <c r="Q10" s="326"/>
      <c r="R10" s="326">
        <v>1</v>
      </c>
      <c r="S10" s="326">
        <v>1</v>
      </c>
    </row>
    <row r="11" spans="1:19" x14ac:dyDescent="0.25">
      <c r="A11" s="327"/>
      <c r="B11" s="328"/>
      <c r="C11" s="326"/>
      <c r="D11" s="326"/>
      <c r="E11" s="326"/>
      <c r="F11" s="326"/>
      <c r="G11" s="326"/>
      <c r="H11" s="329"/>
      <c r="I11" s="329"/>
      <c r="J11" s="326"/>
      <c r="K11" s="330"/>
      <c r="L11" s="330"/>
      <c r="M11" s="326"/>
      <c r="N11" s="326"/>
      <c r="O11" s="326"/>
      <c r="P11" s="326"/>
      <c r="Q11" s="326"/>
      <c r="R11" s="326"/>
      <c r="S11" s="326"/>
    </row>
    <row r="12" spans="1:19" x14ac:dyDescent="0.25">
      <c r="A12" s="327"/>
      <c r="B12" s="328"/>
      <c r="C12" s="326" t="s">
        <v>15</v>
      </c>
      <c r="D12" s="326">
        <v>3</v>
      </c>
      <c r="E12" s="326">
        <v>1</v>
      </c>
      <c r="F12" s="326">
        <v>4.12</v>
      </c>
      <c r="G12" s="326">
        <v>175</v>
      </c>
      <c r="H12" s="329">
        <f t="shared" ref="H12:H14" si="1">G12/F12</f>
        <v>42.475728155339802</v>
      </c>
      <c r="I12" s="329" t="s">
        <v>226</v>
      </c>
      <c r="J12" s="326">
        <v>1</v>
      </c>
      <c r="K12" s="330">
        <v>14.46</v>
      </c>
      <c r="L12" s="330">
        <v>14.49</v>
      </c>
      <c r="M12" s="326">
        <v>600</v>
      </c>
      <c r="N12" s="326" t="s">
        <v>21</v>
      </c>
      <c r="O12" s="326" t="s">
        <v>21</v>
      </c>
      <c r="P12" s="326" t="s">
        <v>21</v>
      </c>
      <c r="Q12" s="326">
        <v>3</v>
      </c>
      <c r="R12" s="326" t="s">
        <v>225</v>
      </c>
      <c r="S12" s="326" t="s">
        <v>33</v>
      </c>
    </row>
    <row r="13" spans="1:19" x14ac:dyDescent="0.25">
      <c r="A13" s="327"/>
      <c r="B13" s="328"/>
      <c r="C13" s="326"/>
      <c r="D13" s="326"/>
      <c r="E13" s="326">
        <v>2</v>
      </c>
      <c r="F13" s="326">
        <v>6.55</v>
      </c>
      <c r="G13" s="326">
        <v>175</v>
      </c>
      <c r="H13" s="329">
        <f t="shared" si="1"/>
        <v>26.717557251908399</v>
      </c>
      <c r="I13" s="329" t="s">
        <v>226</v>
      </c>
      <c r="J13" s="326">
        <v>2</v>
      </c>
      <c r="K13" s="330"/>
      <c r="L13" s="330"/>
      <c r="M13" s="326"/>
      <c r="N13" s="326" t="s">
        <v>21</v>
      </c>
      <c r="O13" s="326" t="s">
        <v>21</v>
      </c>
      <c r="P13" s="326" t="s">
        <v>21</v>
      </c>
      <c r="Q13" s="326"/>
      <c r="R13" s="326" t="s">
        <v>225</v>
      </c>
      <c r="S13" s="326" t="s">
        <v>33</v>
      </c>
    </row>
    <row r="14" spans="1:19" x14ac:dyDescent="0.25">
      <c r="A14" s="327"/>
      <c r="B14" s="328"/>
      <c r="C14" s="326"/>
      <c r="D14" s="326"/>
      <c r="E14" s="326">
        <v>3</v>
      </c>
      <c r="F14" s="326">
        <v>28.8</v>
      </c>
      <c r="G14" s="326">
        <v>175</v>
      </c>
      <c r="H14" s="329">
        <f t="shared" si="1"/>
        <v>6.0763888888888884</v>
      </c>
      <c r="I14" s="331" t="s">
        <v>227</v>
      </c>
      <c r="J14" s="326">
        <v>3</v>
      </c>
      <c r="K14" s="330"/>
      <c r="L14" s="330"/>
      <c r="M14" s="326"/>
      <c r="N14" s="326" t="s">
        <v>21</v>
      </c>
      <c r="O14" s="326" t="s">
        <v>21</v>
      </c>
      <c r="P14" s="326" t="s">
        <v>198</v>
      </c>
      <c r="Q14" s="326"/>
      <c r="R14" s="326" t="s">
        <v>225</v>
      </c>
      <c r="S14" s="326">
        <v>0.3</v>
      </c>
    </row>
    <row r="15" spans="1:19" x14ac:dyDescent="0.25">
      <c r="A15" s="327"/>
      <c r="B15" s="328"/>
      <c r="C15" s="326"/>
      <c r="D15" s="326"/>
      <c r="E15" s="326"/>
      <c r="F15" s="326"/>
      <c r="G15" s="326"/>
      <c r="H15" s="329"/>
      <c r="I15" s="329"/>
      <c r="J15" s="326"/>
      <c r="K15" s="330"/>
      <c r="L15" s="330"/>
      <c r="M15" s="326"/>
      <c r="N15" s="326"/>
      <c r="O15" s="326"/>
      <c r="P15" s="326"/>
      <c r="Q15" s="326"/>
      <c r="R15" s="326"/>
      <c r="S15" s="326"/>
    </row>
    <row r="16" spans="1:19" x14ac:dyDescent="0.25">
      <c r="A16" s="327"/>
      <c r="B16" s="328"/>
      <c r="C16" s="326"/>
      <c r="D16" s="326"/>
      <c r="E16" s="326"/>
      <c r="F16" s="326"/>
      <c r="G16" s="326"/>
      <c r="H16" s="329"/>
      <c r="I16" s="329"/>
      <c r="J16" s="326"/>
      <c r="K16" s="330"/>
      <c r="L16" s="330"/>
      <c r="M16" s="326"/>
      <c r="N16" s="326"/>
      <c r="O16" s="326"/>
      <c r="P16" s="326"/>
      <c r="Q16" s="326"/>
      <c r="R16" s="326"/>
      <c r="S16" s="326"/>
    </row>
    <row r="17" spans="1:19" x14ac:dyDescent="0.25">
      <c r="A17" s="327"/>
      <c r="B17" s="328"/>
      <c r="C17" s="326" t="s">
        <v>15</v>
      </c>
      <c r="D17" s="326">
        <v>4</v>
      </c>
      <c r="E17" s="326">
        <v>1</v>
      </c>
      <c r="F17" s="326">
        <v>5.01</v>
      </c>
      <c r="G17" s="326">
        <v>175</v>
      </c>
      <c r="H17" s="329">
        <f t="shared" ref="H17" si="2">G17/F17</f>
        <v>34.930139720558884</v>
      </c>
      <c r="I17" s="329" t="s">
        <v>226</v>
      </c>
      <c r="J17" s="326">
        <v>1</v>
      </c>
      <c r="K17" s="330">
        <v>15.56</v>
      </c>
      <c r="L17" s="330">
        <v>16.010000000000002</v>
      </c>
      <c r="M17" s="326">
        <v>600</v>
      </c>
      <c r="N17" s="326" t="s">
        <v>21</v>
      </c>
      <c r="O17" s="326" t="s">
        <v>21</v>
      </c>
      <c r="P17" s="326" t="s">
        <v>21</v>
      </c>
      <c r="Q17" s="326">
        <v>5</v>
      </c>
      <c r="R17" s="326" t="s">
        <v>225</v>
      </c>
      <c r="S17" s="326" t="s">
        <v>33</v>
      </c>
    </row>
    <row r="18" spans="1:19" x14ac:dyDescent="0.25">
      <c r="A18" s="327"/>
      <c r="B18" s="328"/>
      <c r="C18" s="326"/>
      <c r="D18" s="326"/>
      <c r="E18" s="326">
        <v>2</v>
      </c>
      <c r="F18" s="326">
        <v>5.61</v>
      </c>
      <c r="G18" s="326">
        <v>175</v>
      </c>
      <c r="H18" s="329">
        <f>G18/F18</f>
        <v>31.19429590017825</v>
      </c>
      <c r="I18" s="329" t="s">
        <v>226</v>
      </c>
      <c r="J18" s="326">
        <v>2</v>
      </c>
      <c r="K18" s="330"/>
      <c r="L18" s="330"/>
      <c r="M18" s="326"/>
      <c r="N18" s="326" t="s">
        <v>21</v>
      </c>
      <c r="O18" s="326" t="s">
        <v>21</v>
      </c>
      <c r="P18" s="326" t="s">
        <v>21</v>
      </c>
      <c r="Q18" s="326"/>
      <c r="R18" s="326" t="s">
        <v>225</v>
      </c>
      <c r="S18" s="326" t="s">
        <v>33</v>
      </c>
    </row>
    <row r="19" spans="1:19" x14ac:dyDescent="0.25">
      <c r="A19" s="327"/>
      <c r="B19" s="328"/>
      <c r="C19" s="326"/>
      <c r="D19" s="326"/>
      <c r="E19" s="326">
        <v>3</v>
      </c>
      <c r="F19" s="326">
        <v>7.06</v>
      </c>
      <c r="G19" s="326">
        <v>175</v>
      </c>
      <c r="H19" s="329">
        <f>G19/F19</f>
        <v>24.787535410764875</v>
      </c>
      <c r="I19" s="329" t="s">
        <v>226</v>
      </c>
      <c r="J19" s="326">
        <v>3</v>
      </c>
      <c r="K19" s="330"/>
      <c r="L19" s="330"/>
      <c r="M19" s="326"/>
      <c r="N19" s="326" t="s">
        <v>21</v>
      </c>
      <c r="O19" s="326" t="s">
        <v>21</v>
      </c>
      <c r="P19" s="326" t="s">
        <v>21</v>
      </c>
      <c r="Q19" s="326"/>
      <c r="R19" s="326" t="s">
        <v>225</v>
      </c>
      <c r="S19" s="326" t="s">
        <v>33</v>
      </c>
    </row>
    <row r="20" spans="1:19" x14ac:dyDescent="0.25">
      <c r="A20" s="327"/>
      <c r="B20" s="328"/>
      <c r="C20" s="326"/>
      <c r="D20" s="326"/>
      <c r="E20" s="326">
        <v>4</v>
      </c>
      <c r="F20" s="326">
        <v>7.6</v>
      </c>
      <c r="G20" s="326">
        <v>175</v>
      </c>
      <c r="H20" s="329">
        <f>G20/F20</f>
        <v>23.026315789473685</v>
      </c>
      <c r="I20" s="329" t="s">
        <v>226</v>
      </c>
      <c r="J20" s="326">
        <v>4</v>
      </c>
      <c r="K20" s="330"/>
      <c r="L20" s="330"/>
      <c r="M20" s="326"/>
      <c r="N20" s="326" t="s">
        <v>100</v>
      </c>
      <c r="O20" s="326" t="s">
        <v>100</v>
      </c>
      <c r="P20" s="326"/>
      <c r="Q20" s="326"/>
      <c r="R20" s="326"/>
      <c r="S20" s="326"/>
    </row>
    <row r="21" spans="1:19" x14ac:dyDescent="0.25">
      <c r="A21" s="327"/>
      <c r="B21" s="328"/>
      <c r="C21" s="326"/>
      <c r="D21" s="326"/>
      <c r="E21" s="326"/>
      <c r="F21" s="326"/>
      <c r="G21" s="326"/>
      <c r="H21" s="329"/>
      <c r="I21" s="329"/>
      <c r="J21" s="326"/>
      <c r="K21" s="330"/>
      <c r="L21" s="330"/>
      <c r="M21" s="326"/>
      <c r="N21" s="326"/>
      <c r="O21" s="326"/>
      <c r="P21" s="326"/>
      <c r="Q21" s="326"/>
      <c r="R21" s="326"/>
      <c r="S21" s="326"/>
    </row>
    <row r="22" spans="1:19" x14ac:dyDescent="0.25">
      <c r="A22" s="327"/>
      <c r="B22" s="328"/>
      <c r="C22" s="326"/>
      <c r="D22" s="326"/>
      <c r="E22" s="326"/>
      <c r="F22" s="326">
        <v>5.01</v>
      </c>
      <c r="G22" s="326">
        <v>175</v>
      </c>
      <c r="H22" s="329">
        <f t="shared" ref="H22" si="3">G22/F22</f>
        <v>34.930139720558884</v>
      </c>
      <c r="I22" s="329" t="s">
        <v>226</v>
      </c>
      <c r="J22" s="326">
        <v>1</v>
      </c>
      <c r="K22" s="330" t="s">
        <v>67</v>
      </c>
      <c r="L22" s="330" t="s">
        <v>68</v>
      </c>
      <c r="M22" s="326">
        <v>1000</v>
      </c>
      <c r="N22" s="326" t="s">
        <v>21</v>
      </c>
      <c r="O22" s="326" t="s">
        <v>21</v>
      </c>
      <c r="P22" s="326" t="s">
        <v>21</v>
      </c>
      <c r="Q22" s="326">
        <v>2</v>
      </c>
      <c r="R22" s="326">
        <v>0.5</v>
      </c>
      <c r="S22" s="326">
        <v>1.25</v>
      </c>
    </row>
    <row r="23" spans="1:19" x14ac:dyDescent="0.25">
      <c r="A23" s="327"/>
      <c r="B23" s="328"/>
      <c r="C23" s="326"/>
      <c r="D23" s="326"/>
      <c r="E23" s="326"/>
      <c r="F23" s="326">
        <v>5.61</v>
      </c>
      <c r="G23" s="326">
        <v>175</v>
      </c>
      <c r="H23" s="329">
        <f>G23/F23</f>
        <v>31.19429590017825</v>
      </c>
      <c r="I23" s="329" t="s">
        <v>226</v>
      </c>
      <c r="J23" s="326">
        <v>2</v>
      </c>
      <c r="K23" s="330"/>
      <c r="L23" s="330"/>
      <c r="M23" s="326"/>
      <c r="N23" s="326" t="s">
        <v>21</v>
      </c>
      <c r="O23" s="326" t="s">
        <v>21</v>
      </c>
      <c r="P23" s="326" t="s">
        <v>21</v>
      </c>
      <c r="Q23" s="326"/>
      <c r="R23" s="326">
        <v>0.5</v>
      </c>
      <c r="S23" s="326" t="s">
        <v>43</v>
      </c>
    </row>
    <row r="24" spans="1:19" x14ac:dyDescent="0.25">
      <c r="A24" s="327"/>
      <c r="B24" s="328"/>
      <c r="C24" s="326"/>
      <c r="D24" s="326"/>
      <c r="E24" s="326"/>
      <c r="F24" s="326">
        <v>7.06</v>
      </c>
      <c r="G24" s="326">
        <v>175</v>
      </c>
      <c r="H24" s="329">
        <f>G24/F24</f>
        <v>24.787535410764875</v>
      </c>
      <c r="I24" s="329" t="s">
        <v>226</v>
      </c>
      <c r="J24" s="326">
        <v>3</v>
      </c>
      <c r="K24" s="330"/>
      <c r="L24" s="330"/>
      <c r="M24" s="326"/>
      <c r="N24" s="326" t="s">
        <v>21</v>
      </c>
      <c r="O24" s="326" t="s">
        <v>21</v>
      </c>
      <c r="P24" s="326" t="s">
        <v>21</v>
      </c>
      <c r="Q24" s="326"/>
      <c r="R24" s="326">
        <v>0.5</v>
      </c>
      <c r="S24" s="326">
        <v>2.5</v>
      </c>
    </row>
    <row r="25" spans="1:19" x14ac:dyDescent="0.25">
      <c r="A25" s="327"/>
      <c r="B25" s="328"/>
      <c r="C25" s="326"/>
      <c r="D25" s="326"/>
      <c r="E25" s="326"/>
      <c r="F25" s="326">
        <v>7.6</v>
      </c>
      <c r="G25" s="326">
        <v>175</v>
      </c>
      <c r="H25" s="329">
        <f>G25/F25</f>
        <v>23.026315789473685</v>
      </c>
      <c r="I25" s="329" t="s">
        <v>226</v>
      </c>
      <c r="J25" s="326">
        <v>4</v>
      </c>
      <c r="K25" s="330"/>
      <c r="L25" s="330"/>
      <c r="M25" s="326"/>
      <c r="N25" s="326" t="s">
        <v>100</v>
      </c>
      <c r="O25" s="326" t="s">
        <v>100</v>
      </c>
      <c r="P25" s="326"/>
      <c r="Q25" s="326"/>
      <c r="R25" s="326"/>
      <c r="S25" s="326"/>
    </row>
    <row r="26" spans="1:19" x14ac:dyDescent="0.25">
      <c r="A26" s="327"/>
      <c r="B26" s="328"/>
      <c r="C26" s="326"/>
      <c r="D26" s="326"/>
      <c r="E26" s="326"/>
      <c r="F26" s="326"/>
      <c r="G26" s="326"/>
      <c r="H26" s="329"/>
      <c r="I26" s="329"/>
      <c r="J26" s="326"/>
      <c r="K26" s="330"/>
      <c r="L26" s="330"/>
      <c r="M26" s="326"/>
      <c r="N26" s="326"/>
      <c r="O26" s="326"/>
      <c r="P26" s="326"/>
      <c r="Q26" s="326"/>
      <c r="R26" s="326"/>
      <c r="S26" s="326"/>
    </row>
    <row r="27" spans="1:19" x14ac:dyDescent="0.25">
      <c r="A27" s="327"/>
      <c r="B27" s="328"/>
      <c r="C27" s="326"/>
      <c r="D27" s="326"/>
      <c r="E27" s="326"/>
      <c r="F27" s="326">
        <v>5.01</v>
      </c>
      <c r="G27" s="326">
        <v>175</v>
      </c>
      <c r="H27" s="329">
        <f t="shared" ref="H27" si="4">G27/F27</f>
        <v>34.930139720558884</v>
      </c>
      <c r="I27" s="329" t="s">
        <v>226</v>
      </c>
      <c r="J27" s="326">
        <v>1</v>
      </c>
      <c r="K27" s="330">
        <v>16.13</v>
      </c>
      <c r="L27" s="330">
        <v>16.18</v>
      </c>
      <c r="M27" s="326">
        <v>1000</v>
      </c>
      <c r="N27" s="326" t="s">
        <v>21</v>
      </c>
      <c r="O27" s="326" t="s">
        <v>21</v>
      </c>
      <c r="P27" s="326" t="s">
        <v>21</v>
      </c>
      <c r="Q27" s="326">
        <v>5</v>
      </c>
      <c r="R27" s="326">
        <v>0.6</v>
      </c>
      <c r="S27" s="326">
        <v>0.6</v>
      </c>
    </row>
    <row r="28" spans="1:19" x14ac:dyDescent="0.25">
      <c r="A28" s="327"/>
      <c r="B28" s="328"/>
      <c r="C28" s="326"/>
      <c r="D28" s="326"/>
      <c r="E28" s="326"/>
      <c r="F28" s="326">
        <v>7.06</v>
      </c>
      <c r="G28" s="326">
        <v>175</v>
      </c>
      <c r="H28" s="329">
        <f>G28/F28</f>
        <v>24.787535410764875</v>
      </c>
      <c r="I28" s="329" t="s">
        <v>226</v>
      </c>
      <c r="J28" s="326">
        <v>3</v>
      </c>
      <c r="K28" s="330"/>
      <c r="L28" s="330"/>
      <c r="M28" s="326"/>
      <c r="N28" s="326" t="s">
        <v>21</v>
      </c>
      <c r="O28" s="326" t="s">
        <v>21</v>
      </c>
      <c r="P28" s="326" t="s">
        <v>21</v>
      </c>
      <c r="Q28" s="326"/>
      <c r="R28" s="326">
        <v>0.6</v>
      </c>
      <c r="S28" s="326">
        <v>0.75</v>
      </c>
    </row>
    <row r="29" spans="1:19" x14ac:dyDescent="0.25">
      <c r="A29" s="327"/>
      <c r="B29" s="328"/>
      <c r="C29" s="326"/>
      <c r="D29" s="326"/>
      <c r="E29" s="326"/>
      <c r="F29" s="326">
        <v>7.6</v>
      </c>
      <c r="G29" s="326">
        <v>175</v>
      </c>
      <c r="H29" s="329">
        <f>G29/F29</f>
        <v>23.026315789473685</v>
      </c>
      <c r="I29" s="329" t="s">
        <v>226</v>
      </c>
      <c r="J29" s="326">
        <v>4</v>
      </c>
      <c r="K29" s="330"/>
      <c r="L29" s="330"/>
      <c r="M29" s="326"/>
      <c r="N29" s="326" t="s">
        <v>21</v>
      </c>
      <c r="O29" s="326" t="s">
        <v>21</v>
      </c>
      <c r="P29" s="326" t="s">
        <v>21</v>
      </c>
      <c r="Q29" s="326"/>
      <c r="R29" s="326">
        <v>0.6</v>
      </c>
      <c r="S29" s="326" t="s">
        <v>43</v>
      </c>
    </row>
    <row r="30" spans="1:19" x14ac:dyDescent="0.25">
      <c r="A30" s="327"/>
      <c r="B30" s="328"/>
      <c r="C30" s="326"/>
      <c r="D30" s="326"/>
      <c r="E30" s="326"/>
      <c r="F30" s="326"/>
      <c r="G30" s="326"/>
      <c r="H30" s="326"/>
      <c r="I30" s="326"/>
      <c r="J30" s="326"/>
      <c r="K30" s="330"/>
      <c r="L30" s="330"/>
      <c r="M30" s="326"/>
      <c r="N30" s="326"/>
      <c r="O30" s="326"/>
      <c r="P30" s="326"/>
      <c r="Q30" s="326"/>
      <c r="R30" s="326"/>
      <c r="S30" s="326"/>
    </row>
    <row r="31" spans="1:19" x14ac:dyDescent="0.25">
      <c r="A31" s="327"/>
      <c r="B31" s="328"/>
      <c r="C31" s="326"/>
      <c r="D31" s="326"/>
      <c r="E31" s="326"/>
      <c r="F31" s="326">
        <v>5.01</v>
      </c>
      <c r="G31" s="326">
        <v>175</v>
      </c>
      <c r="H31" s="329">
        <v>32.93413173652695</v>
      </c>
      <c r="I31" s="329" t="s">
        <v>226</v>
      </c>
      <c r="J31" s="326">
        <v>1</v>
      </c>
      <c r="K31" s="330">
        <v>16.32</v>
      </c>
      <c r="L31" s="330">
        <v>16.440000000000001</v>
      </c>
      <c r="M31" s="326">
        <v>300</v>
      </c>
      <c r="N31" s="326" t="s">
        <v>22</v>
      </c>
      <c r="O31" s="326" t="s">
        <v>21</v>
      </c>
      <c r="P31" s="326" t="s">
        <v>21</v>
      </c>
      <c r="Q31" s="326">
        <v>12</v>
      </c>
      <c r="R31" s="326" t="s">
        <v>225</v>
      </c>
      <c r="S31" s="326" t="s">
        <v>33</v>
      </c>
    </row>
    <row r="32" spans="1:19" x14ac:dyDescent="0.25">
      <c r="A32" s="327"/>
      <c r="B32" s="328"/>
      <c r="C32" s="326"/>
      <c r="D32" s="326"/>
      <c r="E32" s="326"/>
      <c r="F32" s="326">
        <v>7.06</v>
      </c>
      <c r="G32" s="326">
        <v>175</v>
      </c>
      <c r="H32" s="329">
        <v>23.371104815864022</v>
      </c>
      <c r="I32" s="329" t="s">
        <v>226</v>
      </c>
      <c r="J32" s="326">
        <v>3</v>
      </c>
      <c r="K32" s="330"/>
      <c r="L32" s="330"/>
      <c r="M32" s="326"/>
      <c r="N32" s="326" t="s">
        <v>22</v>
      </c>
      <c r="O32" s="326" t="s">
        <v>21</v>
      </c>
      <c r="P32" s="326" t="s">
        <v>21</v>
      </c>
      <c r="Q32" s="326"/>
      <c r="R32" s="326"/>
      <c r="S32" s="326" t="s">
        <v>33</v>
      </c>
    </row>
    <row r="33" spans="1:19" x14ac:dyDescent="0.25">
      <c r="A33" s="327"/>
      <c r="B33" s="328"/>
      <c r="C33" s="326"/>
      <c r="D33" s="326"/>
      <c r="E33" s="326"/>
      <c r="F33" s="326"/>
      <c r="G33" s="326"/>
      <c r="H33" s="329"/>
      <c r="I33" s="329"/>
      <c r="J33" s="326"/>
      <c r="K33" s="330"/>
      <c r="L33" s="330"/>
      <c r="M33" s="326"/>
      <c r="N33" s="326"/>
      <c r="O33" s="326"/>
      <c r="P33" s="326"/>
      <c r="Q33" s="326"/>
      <c r="R33" s="326"/>
      <c r="S33" s="326"/>
    </row>
    <row r="34" spans="1:19" x14ac:dyDescent="0.25">
      <c r="A34" s="327"/>
      <c r="B34" s="328"/>
      <c r="C34" s="326"/>
      <c r="D34" s="326"/>
      <c r="E34" s="326"/>
      <c r="F34" s="326">
        <v>5.01</v>
      </c>
      <c r="G34" s="326">
        <v>175</v>
      </c>
      <c r="H34" s="329">
        <v>32.93413173652695</v>
      </c>
      <c r="I34" s="329" t="s">
        <v>226</v>
      </c>
      <c r="J34" s="326">
        <v>1</v>
      </c>
      <c r="K34" s="330" t="s">
        <v>69</v>
      </c>
      <c r="L34" s="330" t="s">
        <v>70</v>
      </c>
      <c r="M34" s="326">
        <v>800</v>
      </c>
      <c r="N34" s="326" t="s">
        <v>21</v>
      </c>
      <c r="O34" s="326" t="s">
        <v>21</v>
      </c>
      <c r="P34" s="326" t="s">
        <v>21</v>
      </c>
      <c r="Q34" s="326">
        <v>6.25</v>
      </c>
      <c r="R34" s="326">
        <v>1.5</v>
      </c>
      <c r="S34" s="326" t="s">
        <v>43</v>
      </c>
    </row>
    <row r="35" spans="1:19" x14ac:dyDescent="0.25">
      <c r="A35" s="327"/>
      <c r="B35" s="328"/>
      <c r="C35" s="326"/>
      <c r="D35" s="326"/>
      <c r="E35" s="326"/>
      <c r="F35" s="326">
        <v>7.06</v>
      </c>
      <c r="G35" s="326">
        <v>175</v>
      </c>
      <c r="H35" s="329">
        <v>23.371104815864022</v>
      </c>
      <c r="I35" s="329" t="s">
        <v>226</v>
      </c>
      <c r="J35" s="326">
        <v>3</v>
      </c>
      <c r="K35" s="330"/>
      <c r="L35" s="330"/>
      <c r="M35" s="326"/>
      <c r="N35" s="326" t="s">
        <v>21</v>
      </c>
      <c r="O35" s="326" t="s">
        <v>21</v>
      </c>
      <c r="P35" s="326" t="s">
        <v>22</v>
      </c>
      <c r="Q35" s="326"/>
      <c r="R35" s="326"/>
      <c r="S35" s="326" t="s">
        <v>43</v>
      </c>
    </row>
    <row r="36" spans="1:19" ht="20" thickBot="1" x14ac:dyDescent="0.3">
      <c r="A36" s="333"/>
      <c r="B36" s="334"/>
      <c r="C36" s="335"/>
      <c r="D36" s="335"/>
      <c r="E36" s="335"/>
      <c r="F36" s="335"/>
      <c r="G36" s="335"/>
      <c r="H36" s="336"/>
      <c r="I36" s="336"/>
      <c r="J36" s="335"/>
      <c r="K36" s="337"/>
      <c r="L36" s="337"/>
      <c r="M36" s="335"/>
      <c r="N36" s="335"/>
      <c r="O36" s="335"/>
      <c r="P36" s="335"/>
      <c r="Q36" s="335"/>
      <c r="R36" s="335"/>
      <c r="S36" s="335"/>
    </row>
    <row r="37" spans="1:19" x14ac:dyDescent="0.25">
      <c r="A37" s="332"/>
      <c r="B37" s="338"/>
      <c r="C37" s="332"/>
      <c r="D37" s="332"/>
      <c r="E37" s="332"/>
      <c r="F37" s="332"/>
      <c r="G37" s="332"/>
      <c r="H37" s="339"/>
      <c r="I37" s="339"/>
      <c r="J37" s="332"/>
      <c r="K37" s="340"/>
      <c r="L37" s="340"/>
      <c r="M37" s="332"/>
      <c r="N37" s="332"/>
      <c r="O37" s="332"/>
      <c r="P37" s="332"/>
      <c r="Q37" s="332"/>
      <c r="R37" s="332"/>
      <c r="S37" s="332"/>
    </row>
    <row r="38" spans="1:19" ht="20" thickBot="1" x14ac:dyDescent="0.3">
      <c r="A38" s="332"/>
      <c r="B38" s="338"/>
      <c r="C38" s="332"/>
      <c r="D38" s="332"/>
      <c r="E38" s="332"/>
      <c r="F38" s="332"/>
      <c r="G38" s="332"/>
      <c r="H38" s="339"/>
      <c r="I38" s="339"/>
      <c r="J38" s="332"/>
      <c r="K38" s="340"/>
      <c r="L38" s="340"/>
      <c r="M38" s="332"/>
      <c r="N38" s="332"/>
      <c r="O38" s="332"/>
      <c r="P38" s="332"/>
      <c r="Q38" s="332"/>
      <c r="R38" s="332"/>
      <c r="S38" s="332"/>
    </row>
    <row r="39" spans="1:19" s="332" customFormat="1" x14ac:dyDescent="0.25">
      <c r="A39" s="321">
        <v>43719</v>
      </c>
      <c r="B39" s="322" t="s">
        <v>63</v>
      </c>
      <c r="C39" s="323" t="s">
        <v>55</v>
      </c>
      <c r="D39" s="323">
        <v>2</v>
      </c>
      <c r="E39" s="323">
        <v>1</v>
      </c>
      <c r="F39" s="323">
        <v>5.26</v>
      </c>
      <c r="G39" s="323">
        <v>165</v>
      </c>
      <c r="H39" s="324">
        <f t="shared" ref="H39:H42" si="5">G39/F39</f>
        <v>31.368821292775667</v>
      </c>
      <c r="I39" s="324" t="s">
        <v>226</v>
      </c>
      <c r="J39" s="323">
        <v>1</v>
      </c>
      <c r="K39" s="325">
        <v>14.15</v>
      </c>
      <c r="L39" s="325">
        <v>14.16</v>
      </c>
      <c r="M39" s="323">
        <v>500</v>
      </c>
      <c r="N39" s="323" t="s">
        <v>21</v>
      </c>
      <c r="O39" s="323" t="s">
        <v>21</v>
      </c>
      <c r="P39" s="323" t="s">
        <v>22</v>
      </c>
      <c r="Q39" s="323">
        <v>1</v>
      </c>
      <c r="R39" s="323" t="s">
        <v>33</v>
      </c>
      <c r="S39" s="323" t="s">
        <v>43</v>
      </c>
    </row>
    <row r="40" spans="1:19" s="332" customFormat="1" x14ac:dyDescent="0.25">
      <c r="A40" s="327"/>
      <c r="B40" s="328"/>
      <c r="C40" s="326"/>
      <c r="D40" s="326"/>
      <c r="E40" s="326">
        <v>2</v>
      </c>
      <c r="F40" s="326">
        <v>6.2</v>
      </c>
      <c r="G40" s="326">
        <v>165</v>
      </c>
      <c r="H40" s="329">
        <f t="shared" si="5"/>
        <v>26.612903225806452</v>
      </c>
      <c r="I40" s="329" t="s">
        <v>226</v>
      </c>
      <c r="J40" s="326">
        <v>2</v>
      </c>
      <c r="K40" s="330"/>
      <c r="L40" s="330"/>
      <c r="M40" s="326"/>
      <c r="N40" s="326" t="s">
        <v>21</v>
      </c>
      <c r="O40" s="326" t="s">
        <v>21</v>
      </c>
      <c r="P40" s="326" t="s">
        <v>22</v>
      </c>
      <c r="Q40" s="326"/>
      <c r="R40" s="326" t="s">
        <v>33</v>
      </c>
      <c r="S40" s="326" t="s">
        <v>43</v>
      </c>
    </row>
    <row r="41" spans="1:19" x14ac:dyDescent="0.25">
      <c r="A41" s="327"/>
      <c r="B41" s="328"/>
      <c r="C41" s="326"/>
      <c r="D41" s="326"/>
      <c r="E41" s="326">
        <v>3</v>
      </c>
      <c r="F41" s="326">
        <v>6.85</v>
      </c>
      <c r="G41" s="326">
        <v>165</v>
      </c>
      <c r="H41" s="329">
        <f t="shared" si="5"/>
        <v>24.087591240875913</v>
      </c>
      <c r="I41" s="329" t="s">
        <v>226</v>
      </c>
      <c r="J41" s="326">
        <v>3</v>
      </c>
      <c r="K41" s="330"/>
      <c r="L41" s="330"/>
      <c r="M41" s="326"/>
      <c r="N41" s="326" t="s">
        <v>21</v>
      </c>
      <c r="O41" s="326" t="s">
        <v>21</v>
      </c>
      <c r="P41" s="326" t="s">
        <v>22</v>
      </c>
      <c r="Q41" s="326"/>
      <c r="R41" s="326" t="s">
        <v>33</v>
      </c>
      <c r="S41" s="326" t="s">
        <v>43</v>
      </c>
    </row>
    <row r="42" spans="1:19" x14ac:dyDescent="0.25">
      <c r="A42" s="327"/>
      <c r="B42" s="328"/>
      <c r="C42" s="326"/>
      <c r="D42" s="326"/>
      <c r="E42" s="326">
        <v>4</v>
      </c>
      <c r="F42" s="326">
        <v>7.3</v>
      </c>
      <c r="G42" s="326">
        <v>165</v>
      </c>
      <c r="H42" s="329">
        <f t="shared" si="5"/>
        <v>22.602739726027398</v>
      </c>
      <c r="I42" s="329" t="s">
        <v>226</v>
      </c>
      <c r="J42" s="326">
        <v>4</v>
      </c>
      <c r="K42" s="330"/>
      <c r="L42" s="330"/>
      <c r="M42" s="326"/>
      <c r="N42" s="326" t="s">
        <v>21</v>
      </c>
      <c r="O42" s="326" t="s">
        <v>21</v>
      </c>
      <c r="P42" s="326" t="s">
        <v>22</v>
      </c>
      <c r="Q42" s="326"/>
      <c r="R42" s="326" t="s">
        <v>33</v>
      </c>
      <c r="S42" s="326" t="s">
        <v>43</v>
      </c>
    </row>
    <row r="43" spans="1:19" x14ac:dyDescent="0.25">
      <c r="A43" s="327"/>
      <c r="B43" s="328"/>
      <c r="C43" s="326"/>
      <c r="D43" s="326"/>
      <c r="E43" s="326"/>
      <c r="F43" s="326"/>
      <c r="G43" s="326"/>
      <c r="H43" s="329"/>
      <c r="I43" s="329"/>
      <c r="J43" s="326"/>
      <c r="K43" s="330"/>
      <c r="L43" s="330"/>
      <c r="M43" s="326"/>
      <c r="N43" s="326"/>
      <c r="O43" s="326"/>
      <c r="P43" s="326"/>
      <c r="Q43" s="326"/>
      <c r="R43" s="326"/>
      <c r="S43" s="326"/>
    </row>
    <row r="44" spans="1:19" x14ac:dyDescent="0.25">
      <c r="A44" s="327"/>
      <c r="B44" s="328"/>
      <c r="C44" s="326" t="s">
        <v>55</v>
      </c>
      <c r="D44" s="326">
        <v>3</v>
      </c>
      <c r="E44" s="326">
        <v>1</v>
      </c>
      <c r="F44" s="326">
        <v>4.6500000000000004</v>
      </c>
      <c r="G44" s="326">
        <v>165</v>
      </c>
      <c r="H44" s="329">
        <f t="shared" ref="H44:H45" si="6">G44/F44</f>
        <v>35.483870967741936</v>
      </c>
      <c r="I44" s="329" t="s">
        <v>226</v>
      </c>
      <c r="J44" s="326">
        <v>1</v>
      </c>
      <c r="K44" s="330">
        <v>14.29</v>
      </c>
      <c r="L44" s="330">
        <v>14.34</v>
      </c>
      <c r="M44" s="326">
        <v>200</v>
      </c>
      <c r="N44" s="326" t="s">
        <v>21</v>
      </c>
      <c r="O44" s="326" t="s">
        <v>21</v>
      </c>
      <c r="P44" s="326" t="s">
        <v>21</v>
      </c>
      <c r="Q44" s="326">
        <v>5</v>
      </c>
      <c r="R44" s="326">
        <v>3.2</v>
      </c>
      <c r="S44" s="326" t="s">
        <v>43</v>
      </c>
    </row>
    <row r="45" spans="1:19" x14ac:dyDescent="0.25">
      <c r="A45" s="327"/>
      <c r="B45" s="328"/>
      <c r="C45" s="326"/>
      <c r="D45" s="326"/>
      <c r="E45" s="326">
        <v>2</v>
      </c>
      <c r="F45" s="326">
        <v>6.7</v>
      </c>
      <c r="G45" s="326">
        <v>165</v>
      </c>
      <c r="H45" s="329">
        <f t="shared" si="6"/>
        <v>24.626865671641792</v>
      </c>
      <c r="I45" s="329" t="s">
        <v>226</v>
      </c>
      <c r="J45" s="326">
        <v>2</v>
      </c>
      <c r="K45" s="330"/>
      <c r="L45" s="330"/>
      <c r="M45" s="326"/>
      <c r="N45" s="326" t="s">
        <v>21</v>
      </c>
      <c r="O45" s="326" t="s">
        <v>21</v>
      </c>
      <c r="P45" s="326" t="s">
        <v>21</v>
      </c>
      <c r="Q45" s="326"/>
      <c r="R45" s="326">
        <v>1.6</v>
      </c>
      <c r="S45" s="326" t="s">
        <v>43</v>
      </c>
    </row>
    <row r="46" spans="1:19" x14ac:dyDescent="0.25">
      <c r="A46" s="327"/>
      <c r="B46" s="328"/>
      <c r="C46" s="326"/>
      <c r="D46" s="326"/>
      <c r="E46" s="326"/>
      <c r="F46" s="326"/>
      <c r="G46" s="326"/>
      <c r="H46" s="329"/>
      <c r="I46" s="329"/>
      <c r="J46" s="326"/>
      <c r="K46" s="330"/>
      <c r="L46" s="330"/>
      <c r="M46" s="326"/>
      <c r="N46" s="326"/>
      <c r="O46" s="326"/>
      <c r="P46" s="326"/>
      <c r="Q46" s="326"/>
      <c r="R46" s="326"/>
      <c r="S46" s="326"/>
    </row>
    <row r="47" spans="1:19" ht="18" customHeight="1" x14ac:dyDescent="0.25">
      <c r="A47" s="327"/>
      <c r="B47" s="328"/>
      <c r="C47" s="326" t="s">
        <v>55</v>
      </c>
      <c r="D47" s="326">
        <v>4</v>
      </c>
      <c r="E47" s="326">
        <v>1</v>
      </c>
      <c r="F47" s="326"/>
      <c r="G47" s="326"/>
      <c r="H47" s="329"/>
      <c r="I47" s="326" t="s">
        <v>64</v>
      </c>
      <c r="J47" s="326">
        <v>1</v>
      </c>
      <c r="K47" s="330">
        <v>15.21</v>
      </c>
      <c r="L47" s="330">
        <v>15.222</v>
      </c>
      <c r="M47" s="326">
        <v>200</v>
      </c>
      <c r="N47" s="326" t="s">
        <v>21</v>
      </c>
      <c r="O47" s="326" t="s">
        <v>21</v>
      </c>
      <c r="P47" s="326" t="s">
        <v>21</v>
      </c>
      <c r="Q47" s="326">
        <v>1</v>
      </c>
      <c r="R47" s="326"/>
      <c r="S47" s="326" t="s">
        <v>33</v>
      </c>
    </row>
    <row r="48" spans="1:19" x14ac:dyDescent="0.25">
      <c r="A48" s="327"/>
      <c r="B48" s="328"/>
      <c r="C48" s="326"/>
      <c r="D48" s="326"/>
      <c r="E48" s="326"/>
      <c r="F48" s="326"/>
      <c r="G48" s="326"/>
      <c r="H48" s="329"/>
      <c r="I48" s="329"/>
      <c r="J48" s="326"/>
      <c r="K48" s="330"/>
      <c r="L48" s="330"/>
      <c r="M48" s="326"/>
      <c r="N48" s="326"/>
      <c r="O48" s="326"/>
      <c r="P48" s="326"/>
      <c r="Q48" s="326"/>
      <c r="R48" s="326"/>
      <c r="S48" s="326"/>
    </row>
    <row r="49" spans="1:19" x14ac:dyDescent="0.25">
      <c r="A49" s="327"/>
      <c r="B49" s="328"/>
      <c r="C49" s="326" t="s">
        <v>55</v>
      </c>
      <c r="D49" s="326">
        <v>5</v>
      </c>
      <c r="E49" s="326">
        <v>1</v>
      </c>
      <c r="F49" s="326">
        <v>5.8</v>
      </c>
      <c r="G49" s="326">
        <v>165</v>
      </c>
      <c r="H49" s="329">
        <f t="shared" ref="H49:H51" si="7">G49/F49</f>
        <v>28.448275862068968</v>
      </c>
      <c r="I49" s="329" t="s">
        <v>226</v>
      </c>
      <c r="J49" s="326">
        <v>1</v>
      </c>
      <c r="K49" s="330">
        <v>15.3</v>
      </c>
      <c r="L49" s="330">
        <v>15.34</v>
      </c>
      <c r="M49" s="326">
        <v>200</v>
      </c>
      <c r="N49" s="326" t="s">
        <v>21</v>
      </c>
      <c r="O49" s="326" t="s">
        <v>21</v>
      </c>
      <c r="P49" s="326"/>
      <c r="Q49" s="326">
        <v>4</v>
      </c>
      <c r="R49" s="326"/>
      <c r="S49" s="326"/>
    </row>
    <row r="50" spans="1:19" x14ac:dyDescent="0.25">
      <c r="A50" s="327"/>
      <c r="B50" s="328"/>
      <c r="C50" s="326"/>
      <c r="D50" s="326"/>
      <c r="E50" s="326">
        <v>2</v>
      </c>
      <c r="F50" s="326">
        <v>6.15</v>
      </c>
      <c r="G50" s="326">
        <v>165</v>
      </c>
      <c r="H50" s="329">
        <f t="shared" si="7"/>
        <v>26.829268292682926</v>
      </c>
      <c r="I50" s="329" t="s">
        <v>226</v>
      </c>
      <c r="J50" s="326">
        <v>2</v>
      </c>
      <c r="K50" s="330"/>
      <c r="L50" s="330"/>
      <c r="M50" s="326"/>
      <c r="N50" s="326" t="s">
        <v>21</v>
      </c>
      <c r="O50" s="326" t="s">
        <v>21</v>
      </c>
      <c r="P50" s="326"/>
      <c r="Q50" s="326"/>
      <c r="R50" s="326"/>
      <c r="S50" s="326"/>
    </row>
    <row r="51" spans="1:19" x14ac:dyDescent="0.25">
      <c r="A51" s="327"/>
      <c r="B51" s="328"/>
      <c r="C51" s="326"/>
      <c r="D51" s="326"/>
      <c r="E51" s="326">
        <v>3</v>
      </c>
      <c r="F51" s="326">
        <v>7.9</v>
      </c>
      <c r="G51" s="326">
        <v>165</v>
      </c>
      <c r="H51" s="329">
        <f t="shared" si="7"/>
        <v>20.886075949367086</v>
      </c>
      <c r="I51" s="329" t="s">
        <v>226</v>
      </c>
      <c r="J51" s="326">
        <v>3</v>
      </c>
      <c r="K51" s="330"/>
      <c r="L51" s="330"/>
      <c r="M51" s="326"/>
      <c r="N51" s="326" t="s">
        <v>21</v>
      </c>
      <c r="O51" s="326" t="s">
        <v>21</v>
      </c>
      <c r="P51" s="326"/>
      <c r="Q51" s="326"/>
      <c r="R51" s="326"/>
      <c r="S51" s="326"/>
    </row>
    <row r="52" spans="1:19" x14ac:dyDescent="0.25">
      <c r="A52" s="327"/>
      <c r="B52" s="328"/>
      <c r="C52" s="326"/>
      <c r="D52" s="326"/>
      <c r="E52" s="326"/>
      <c r="F52" s="326"/>
      <c r="G52" s="326"/>
      <c r="H52" s="329"/>
      <c r="I52" s="329"/>
      <c r="J52" s="326"/>
      <c r="K52" s="330"/>
      <c r="L52" s="330"/>
      <c r="M52" s="326"/>
      <c r="N52" s="326"/>
      <c r="O52" s="326"/>
      <c r="P52" s="326"/>
      <c r="Q52" s="326"/>
      <c r="R52" s="326"/>
      <c r="S52" s="326"/>
    </row>
    <row r="53" spans="1:19" ht="21" x14ac:dyDescent="0.25">
      <c r="A53" s="341"/>
      <c r="B53" s="342"/>
      <c r="C53" s="343" t="s">
        <v>55</v>
      </c>
      <c r="D53" s="343">
        <v>6</v>
      </c>
      <c r="E53" s="343">
        <v>1</v>
      </c>
      <c r="F53" s="343">
        <v>5.1100000000000003</v>
      </c>
      <c r="G53" s="343">
        <v>165</v>
      </c>
      <c r="H53" s="344">
        <f t="shared" ref="H53:H54" si="8">G53/F53</f>
        <v>32.289628180039138</v>
      </c>
      <c r="I53" s="344" t="s">
        <v>226</v>
      </c>
      <c r="J53" s="343">
        <v>1</v>
      </c>
      <c r="K53" s="345">
        <v>15.5</v>
      </c>
      <c r="L53" s="345">
        <v>15.52</v>
      </c>
      <c r="M53" s="343">
        <v>200</v>
      </c>
      <c r="N53" s="343" t="s">
        <v>21</v>
      </c>
      <c r="O53" s="343" t="s">
        <v>21</v>
      </c>
      <c r="P53" s="343" t="s">
        <v>21</v>
      </c>
      <c r="Q53" s="343">
        <v>2</v>
      </c>
      <c r="R53" s="381" t="s">
        <v>225</v>
      </c>
      <c r="S53" s="343" t="s">
        <v>33</v>
      </c>
    </row>
    <row r="54" spans="1:19" ht="21" x14ac:dyDescent="0.25">
      <c r="A54" s="341"/>
      <c r="B54" s="342"/>
      <c r="C54" s="343"/>
      <c r="D54" s="343"/>
      <c r="E54" s="343">
        <v>2</v>
      </c>
      <c r="F54" s="343">
        <v>7.15</v>
      </c>
      <c r="G54" s="343">
        <v>165</v>
      </c>
      <c r="H54" s="344">
        <f t="shared" si="8"/>
        <v>23.076923076923077</v>
      </c>
      <c r="I54" s="344" t="s">
        <v>226</v>
      </c>
      <c r="J54" s="343">
        <v>2</v>
      </c>
      <c r="K54" s="345"/>
      <c r="L54" s="345"/>
      <c r="M54" s="343"/>
      <c r="N54" s="343" t="s">
        <v>21</v>
      </c>
      <c r="O54" s="343" t="s">
        <v>21</v>
      </c>
      <c r="P54" s="343" t="s">
        <v>21</v>
      </c>
      <c r="Q54" s="343"/>
      <c r="R54" s="381" t="s">
        <v>225</v>
      </c>
      <c r="S54" s="343" t="s">
        <v>33</v>
      </c>
    </row>
    <row r="55" spans="1:19" s="312" customFormat="1" ht="21" x14ac:dyDescent="0.25">
      <c r="A55" s="379"/>
      <c r="B55" s="380"/>
      <c r="C55" s="381"/>
      <c r="D55" s="381"/>
      <c r="E55" s="381"/>
      <c r="F55" s="381"/>
      <c r="G55" s="381"/>
      <c r="H55" s="382"/>
      <c r="I55" s="382"/>
      <c r="J55" s="381"/>
      <c r="K55" s="383"/>
      <c r="L55" s="383"/>
      <c r="M55" s="381"/>
      <c r="N55" s="381"/>
      <c r="O55" s="381"/>
      <c r="P55" s="381"/>
      <c r="Q55" s="381"/>
      <c r="R55" s="381"/>
      <c r="S55" s="381"/>
    </row>
    <row r="56" spans="1:19" s="312" customFormat="1" ht="21" x14ac:dyDescent="0.25">
      <c r="A56" s="379"/>
      <c r="B56" s="380"/>
      <c r="C56" s="381"/>
      <c r="D56" s="381"/>
      <c r="E56" s="381"/>
      <c r="F56" s="381"/>
      <c r="G56" s="381"/>
      <c r="H56" s="382"/>
      <c r="I56" s="382"/>
      <c r="J56" s="381">
        <v>1</v>
      </c>
      <c r="K56" s="383"/>
      <c r="L56" s="383"/>
      <c r="M56" s="381">
        <v>300</v>
      </c>
      <c r="N56" s="381" t="s">
        <v>21</v>
      </c>
      <c r="O56" s="381" t="s">
        <v>21</v>
      </c>
      <c r="P56" s="381" t="s">
        <v>21</v>
      </c>
      <c r="Q56" s="381">
        <v>2</v>
      </c>
      <c r="R56" s="381" t="s">
        <v>225</v>
      </c>
      <c r="S56" s="381" t="s">
        <v>33</v>
      </c>
    </row>
    <row r="57" spans="1:19" s="312" customFormat="1" ht="21" x14ac:dyDescent="0.25">
      <c r="A57" s="379"/>
      <c r="B57" s="380"/>
      <c r="C57" s="381"/>
      <c r="D57" s="381"/>
      <c r="E57" s="381"/>
      <c r="F57" s="381"/>
      <c r="G57" s="381"/>
      <c r="H57" s="382"/>
      <c r="I57" s="382"/>
      <c r="J57" s="381">
        <v>2</v>
      </c>
      <c r="K57" s="383"/>
      <c r="L57" s="383"/>
      <c r="M57" s="381"/>
      <c r="N57" s="381" t="s">
        <v>21</v>
      </c>
      <c r="O57" s="381" t="s">
        <v>21</v>
      </c>
      <c r="P57" s="381" t="s">
        <v>21</v>
      </c>
      <c r="Q57" s="381"/>
      <c r="R57" s="381" t="s">
        <v>225</v>
      </c>
      <c r="S57" s="381" t="s">
        <v>33</v>
      </c>
    </row>
    <row r="58" spans="1:19" x14ac:dyDescent="0.25">
      <c r="A58" s="327"/>
      <c r="B58" s="328"/>
      <c r="C58" s="326"/>
      <c r="D58" s="326"/>
      <c r="E58" s="326"/>
      <c r="F58" s="326"/>
      <c r="G58" s="326"/>
      <c r="H58" s="329"/>
      <c r="I58" s="329"/>
      <c r="J58" s="326"/>
      <c r="K58" s="330"/>
      <c r="L58" s="330"/>
      <c r="M58" s="326"/>
      <c r="N58" s="326"/>
      <c r="O58" s="326"/>
      <c r="P58" s="326"/>
      <c r="Q58" s="326"/>
      <c r="R58" s="326"/>
      <c r="S58" s="326"/>
    </row>
    <row r="59" spans="1:19" x14ac:dyDescent="0.25">
      <c r="A59" s="327"/>
      <c r="B59" s="328"/>
      <c r="C59" s="326" t="s">
        <v>55</v>
      </c>
      <c r="D59" s="326">
        <v>7</v>
      </c>
      <c r="E59" s="326">
        <v>1</v>
      </c>
      <c r="F59" s="326"/>
      <c r="G59" s="326"/>
      <c r="H59" s="329"/>
      <c r="I59" s="326" t="s">
        <v>64</v>
      </c>
      <c r="J59" s="326">
        <v>1</v>
      </c>
      <c r="K59" s="330">
        <v>16.48</v>
      </c>
      <c r="L59" s="330">
        <v>16.54</v>
      </c>
      <c r="M59" s="326">
        <v>400</v>
      </c>
      <c r="N59" s="326" t="s">
        <v>21</v>
      </c>
      <c r="O59" s="326" t="s">
        <v>21</v>
      </c>
      <c r="P59" s="326" t="s">
        <v>21</v>
      </c>
      <c r="Q59" s="326">
        <v>6</v>
      </c>
      <c r="R59" s="326"/>
      <c r="S59" s="326" t="s">
        <v>33</v>
      </c>
    </row>
    <row r="60" spans="1:19" x14ac:dyDescent="0.25">
      <c r="A60" s="327"/>
      <c r="B60" s="328"/>
      <c r="C60" s="326"/>
      <c r="D60" s="326"/>
      <c r="E60" s="326"/>
      <c r="F60" s="326"/>
      <c r="G60" s="326"/>
      <c r="H60" s="329"/>
      <c r="I60" s="329"/>
      <c r="J60" s="326"/>
      <c r="K60" s="330"/>
      <c r="L60" s="330"/>
      <c r="M60" s="326"/>
      <c r="N60" s="326"/>
      <c r="O60" s="326"/>
      <c r="P60" s="326"/>
      <c r="Q60" s="326"/>
      <c r="R60" s="326"/>
      <c r="S60" s="326"/>
    </row>
    <row r="61" spans="1:19" x14ac:dyDescent="0.25">
      <c r="A61" s="341"/>
      <c r="B61" s="342"/>
      <c r="C61" s="343" t="s">
        <v>55</v>
      </c>
      <c r="D61" s="343">
        <v>8</v>
      </c>
      <c r="E61" s="343">
        <v>1</v>
      </c>
      <c r="F61" s="343">
        <v>8.8000000000000007</v>
      </c>
      <c r="G61" s="343">
        <v>165</v>
      </c>
      <c r="H61" s="344">
        <f t="shared" ref="H61:H62" si="9">G61/F61</f>
        <v>18.75</v>
      </c>
      <c r="I61" s="344" t="s">
        <v>226</v>
      </c>
      <c r="J61" s="343">
        <v>1</v>
      </c>
      <c r="K61" s="345">
        <v>17.12</v>
      </c>
      <c r="L61" s="345">
        <v>17.16</v>
      </c>
      <c r="M61" s="343">
        <v>300</v>
      </c>
      <c r="N61" s="343" t="s">
        <v>21</v>
      </c>
      <c r="O61" s="343" t="s">
        <v>21</v>
      </c>
      <c r="P61" s="343" t="s">
        <v>21</v>
      </c>
      <c r="Q61" s="343">
        <v>4</v>
      </c>
      <c r="R61" s="343"/>
      <c r="S61" s="343" t="s">
        <v>33</v>
      </c>
    </row>
    <row r="62" spans="1:19" ht="20" thickBot="1" x14ac:dyDescent="0.3">
      <c r="A62" s="347"/>
      <c r="B62" s="348"/>
      <c r="C62" s="349"/>
      <c r="D62" s="349"/>
      <c r="E62" s="349">
        <v>2</v>
      </c>
      <c r="F62" s="349">
        <v>11.6</v>
      </c>
      <c r="G62" s="349">
        <v>165</v>
      </c>
      <c r="H62" s="350">
        <f t="shared" si="9"/>
        <v>14.224137931034484</v>
      </c>
      <c r="I62" s="350" t="s">
        <v>226</v>
      </c>
      <c r="J62" s="349">
        <v>2</v>
      </c>
      <c r="K62" s="351"/>
      <c r="L62" s="351"/>
      <c r="M62" s="349"/>
      <c r="N62" s="349" t="s">
        <v>21</v>
      </c>
      <c r="O62" s="349" t="s">
        <v>21</v>
      </c>
      <c r="P62" s="349" t="s">
        <v>21</v>
      </c>
      <c r="Q62" s="349"/>
      <c r="R62" s="349"/>
      <c r="S62" s="349" t="s">
        <v>33</v>
      </c>
    </row>
    <row r="63" spans="1:19" x14ac:dyDescent="0.25">
      <c r="A63" s="332"/>
      <c r="B63" s="338"/>
      <c r="C63" s="332"/>
      <c r="D63" s="332"/>
      <c r="E63" s="332"/>
      <c r="F63" s="332"/>
      <c r="G63" s="332"/>
      <c r="H63" s="339"/>
      <c r="I63" s="339"/>
      <c r="J63" s="332"/>
      <c r="K63" s="340"/>
      <c r="L63" s="340"/>
      <c r="M63" s="332"/>
      <c r="N63" s="332"/>
      <c r="O63" s="332"/>
      <c r="P63" s="332"/>
      <c r="Q63" s="332"/>
      <c r="R63" s="332"/>
      <c r="S63" s="332"/>
    </row>
    <row r="64" spans="1:19" ht="20" thickBot="1" x14ac:dyDescent="0.3">
      <c r="A64" s="332"/>
      <c r="B64" s="338"/>
      <c r="C64" s="332"/>
      <c r="D64" s="332"/>
      <c r="E64" s="332"/>
      <c r="F64" s="332"/>
      <c r="G64" s="332"/>
      <c r="H64" s="339"/>
      <c r="I64" s="339"/>
      <c r="J64" s="332"/>
      <c r="K64" s="340"/>
      <c r="L64" s="340"/>
      <c r="M64" s="332"/>
      <c r="N64" s="332"/>
      <c r="O64" s="332"/>
      <c r="P64" s="332"/>
      <c r="Q64" s="332"/>
      <c r="R64" s="332"/>
      <c r="S64" s="332"/>
    </row>
    <row r="65" spans="1:19" s="332" customFormat="1" x14ac:dyDescent="0.25">
      <c r="A65" s="352">
        <v>43720</v>
      </c>
      <c r="B65" s="353"/>
      <c r="C65" s="354" t="s">
        <v>55</v>
      </c>
      <c r="D65" s="354">
        <v>3</v>
      </c>
      <c r="E65" s="354">
        <v>1</v>
      </c>
      <c r="F65" s="354">
        <v>5.6</v>
      </c>
      <c r="G65" s="354">
        <v>160</v>
      </c>
      <c r="H65" s="355">
        <f t="shared" ref="H65:H68" si="10">G65/F65</f>
        <v>28.571428571428573</v>
      </c>
      <c r="I65" s="355" t="s">
        <v>226</v>
      </c>
      <c r="J65" s="356">
        <v>1</v>
      </c>
      <c r="K65" s="357">
        <v>13.2</v>
      </c>
      <c r="L65" s="357">
        <v>13.25</v>
      </c>
      <c r="M65" s="354">
        <v>800</v>
      </c>
      <c r="N65" s="354" t="s">
        <v>21</v>
      </c>
      <c r="O65" s="354" t="s">
        <v>21</v>
      </c>
      <c r="P65" s="354" t="s">
        <v>21</v>
      </c>
      <c r="Q65" s="354">
        <v>5</v>
      </c>
      <c r="R65" s="354">
        <v>1.4</v>
      </c>
      <c r="S65" s="354" t="s">
        <v>56</v>
      </c>
    </row>
    <row r="66" spans="1:19" s="332" customFormat="1" x14ac:dyDescent="0.25">
      <c r="A66" s="358"/>
      <c r="B66" s="338"/>
      <c r="E66" s="332">
        <v>2</v>
      </c>
      <c r="F66" s="332">
        <v>6.7</v>
      </c>
      <c r="G66" s="332">
        <v>160</v>
      </c>
      <c r="H66" s="339">
        <f t="shared" si="10"/>
        <v>23.880597014925371</v>
      </c>
      <c r="I66" s="339" t="s">
        <v>226</v>
      </c>
      <c r="J66" s="359">
        <v>2</v>
      </c>
      <c r="K66" s="340"/>
      <c r="L66" s="340"/>
      <c r="N66" s="332" t="s">
        <v>21</v>
      </c>
      <c r="O66" s="332" t="s">
        <v>21</v>
      </c>
      <c r="P66" s="332" t="s">
        <v>21</v>
      </c>
      <c r="R66" s="332">
        <v>1.7</v>
      </c>
      <c r="S66" s="332">
        <v>3.3</v>
      </c>
    </row>
    <row r="67" spans="1:19" s="360" customFormat="1" x14ac:dyDescent="0.25">
      <c r="A67" s="358"/>
      <c r="B67" s="338"/>
      <c r="C67" s="332"/>
      <c r="D67" s="332"/>
      <c r="E67" s="332">
        <v>3</v>
      </c>
      <c r="F67" s="332">
        <v>7.75</v>
      </c>
      <c r="G67" s="332">
        <v>160</v>
      </c>
      <c r="H67" s="339">
        <f t="shared" si="10"/>
        <v>20.64516129032258</v>
      </c>
      <c r="I67" s="339" t="s">
        <v>226</v>
      </c>
      <c r="J67" s="359">
        <v>3</v>
      </c>
      <c r="K67" s="340"/>
      <c r="L67" s="340"/>
      <c r="M67" s="332"/>
      <c r="N67" s="332" t="s">
        <v>21</v>
      </c>
      <c r="O67" s="332" t="s">
        <v>21</v>
      </c>
      <c r="P67" s="332" t="s">
        <v>21</v>
      </c>
      <c r="Q67" s="332"/>
      <c r="R67" s="332">
        <v>1.2</v>
      </c>
      <c r="S67" s="332">
        <v>4.4000000000000004</v>
      </c>
    </row>
    <row r="68" spans="1:19" s="360" customFormat="1" x14ac:dyDescent="0.25">
      <c r="A68" s="358"/>
      <c r="B68" s="338"/>
      <c r="C68" s="332"/>
      <c r="D68" s="332"/>
      <c r="E68" s="332">
        <v>4</v>
      </c>
      <c r="F68" s="332">
        <v>9.4499999999999993</v>
      </c>
      <c r="G68" s="332">
        <v>160</v>
      </c>
      <c r="H68" s="339">
        <f t="shared" si="10"/>
        <v>16.931216931216934</v>
      </c>
      <c r="I68" s="339" t="s">
        <v>226</v>
      </c>
      <c r="J68" s="359">
        <v>4</v>
      </c>
      <c r="K68" s="340"/>
      <c r="L68" s="340"/>
      <c r="M68" s="332"/>
      <c r="N68" s="332" t="s">
        <v>21</v>
      </c>
      <c r="O68" s="332" t="s">
        <v>21</v>
      </c>
      <c r="P68" s="332" t="s">
        <v>21</v>
      </c>
      <c r="Q68" s="332"/>
      <c r="R68" s="332">
        <v>1.7</v>
      </c>
      <c r="S68" s="332">
        <v>3.4</v>
      </c>
    </row>
    <row r="69" spans="1:19" s="360" customFormat="1" x14ac:dyDescent="0.25">
      <c r="A69" s="358"/>
      <c r="B69" s="338"/>
      <c r="C69" s="332"/>
      <c r="D69" s="332"/>
      <c r="E69" s="332"/>
      <c r="F69" s="332"/>
      <c r="G69" s="332"/>
      <c r="H69" s="339"/>
      <c r="I69" s="339"/>
      <c r="J69" s="359"/>
      <c r="K69" s="340"/>
      <c r="L69" s="340"/>
      <c r="M69" s="332"/>
      <c r="N69" s="332"/>
      <c r="O69" s="332"/>
      <c r="P69" s="332"/>
      <c r="Q69" s="332"/>
      <c r="R69" s="332"/>
      <c r="S69" s="332"/>
    </row>
    <row r="70" spans="1:19" s="360" customFormat="1" x14ac:dyDescent="0.25">
      <c r="A70" s="358"/>
      <c r="B70" s="338"/>
      <c r="C70" s="332"/>
      <c r="D70" s="332"/>
      <c r="E70" s="332"/>
      <c r="F70" s="332"/>
      <c r="G70" s="332"/>
      <c r="H70" s="339"/>
      <c r="I70" s="339"/>
      <c r="J70" s="359">
        <v>1</v>
      </c>
      <c r="K70" s="340">
        <v>13.33</v>
      </c>
      <c r="L70" s="340">
        <v>13.43</v>
      </c>
      <c r="M70" s="332">
        <v>800</v>
      </c>
      <c r="N70" s="332" t="s">
        <v>21</v>
      </c>
      <c r="O70" s="332" t="s">
        <v>21</v>
      </c>
      <c r="P70" s="332" t="s">
        <v>22</v>
      </c>
      <c r="Q70" s="332">
        <v>10</v>
      </c>
      <c r="R70" s="326" t="s">
        <v>33</v>
      </c>
      <c r="S70" s="332">
        <v>24.5</v>
      </c>
    </row>
    <row r="71" spans="1:19" s="360" customFormat="1" x14ac:dyDescent="0.25">
      <c r="A71" s="358"/>
      <c r="B71" s="338"/>
      <c r="C71" s="332"/>
      <c r="D71" s="332"/>
      <c r="E71" s="332"/>
      <c r="F71" s="332"/>
      <c r="G71" s="332"/>
      <c r="H71" s="339"/>
      <c r="I71" s="339"/>
      <c r="J71" s="359">
        <v>2</v>
      </c>
      <c r="K71" s="340"/>
      <c r="L71" s="340"/>
      <c r="M71" s="332"/>
      <c r="N71" s="332" t="s">
        <v>21</v>
      </c>
      <c r="O71" s="332" t="s">
        <v>21</v>
      </c>
      <c r="P71" s="332" t="s">
        <v>22</v>
      </c>
      <c r="Q71" s="332"/>
      <c r="R71" s="326" t="s">
        <v>33</v>
      </c>
      <c r="S71" s="332">
        <v>8</v>
      </c>
    </row>
    <row r="72" spans="1:19" s="360" customFormat="1" x14ac:dyDescent="0.25">
      <c r="A72" s="358"/>
      <c r="B72" s="338"/>
      <c r="C72" s="332"/>
      <c r="D72" s="332"/>
      <c r="E72" s="332"/>
      <c r="F72" s="332"/>
      <c r="G72" s="332"/>
      <c r="H72" s="339"/>
      <c r="I72" s="339"/>
      <c r="J72" s="359">
        <v>3</v>
      </c>
      <c r="K72" s="340"/>
      <c r="L72" s="340"/>
      <c r="M72" s="332"/>
      <c r="N72" s="332" t="s">
        <v>21</v>
      </c>
      <c r="O72" s="332" t="s">
        <v>21</v>
      </c>
      <c r="P72" s="332" t="s">
        <v>22</v>
      </c>
      <c r="Q72" s="332"/>
      <c r="R72" s="326" t="s">
        <v>33</v>
      </c>
      <c r="S72" s="332">
        <v>27.5</v>
      </c>
    </row>
    <row r="73" spans="1:19" s="360" customFormat="1" x14ac:dyDescent="0.25">
      <c r="A73" s="358"/>
      <c r="B73" s="338"/>
      <c r="C73" s="332"/>
      <c r="D73" s="332"/>
      <c r="E73" s="332"/>
      <c r="F73" s="332"/>
      <c r="G73" s="332"/>
      <c r="H73" s="339"/>
      <c r="I73" s="339"/>
      <c r="J73" s="359">
        <v>4</v>
      </c>
      <c r="K73" s="340"/>
      <c r="L73" s="340"/>
      <c r="M73" s="332"/>
      <c r="N73" s="332" t="s">
        <v>21</v>
      </c>
      <c r="O73" s="332" t="s">
        <v>21</v>
      </c>
      <c r="P73" s="332" t="s">
        <v>22</v>
      </c>
      <c r="Q73" s="332"/>
      <c r="R73" s="326" t="s">
        <v>33</v>
      </c>
      <c r="S73" s="332">
        <v>11</v>
      </c>
    </row>
    <row r="74" spans="1:19" s="360" customFormat="1" x14ac:dyDescent="0.25">
      <c r="A74" s="358"/>
      <c r="B74" s="338"/>
      <c r="C74" s="332"/>
      <c r="D74" s="332"/>
      <c r="E74" s="332"/>
      <c r="F74" s="332"/>
      <c r="G74" s="332"/>
      <c r="H74" s="339"/>
      <c r="I74" s="339"/>
      <c r="J74" s="332"/>
      <c r="K74" s="340"/>
      <c r="L74" s="340"/>
      <c r="M74" s="332"/>
      <c r="N74" s="332"/>
      <c r="O74" s="332"/>
      <c r="P74" s="332"/>
      <c r="Q74" s="332"/>
      <c r="R74" s="332"/>
      <c r="S74" s="332"/>
    </row>
    <row r="75" spans="1:19" s="360" customFormat="1" x14ac:dyDescent="0.25">
      <c r="A75" s="341"/>
      <c r="B75" s="342" t="s">
        <v>58</v>
      </c>
      <c r="C75" s="343" t="s">
        <v>55</v>
      </c>
      <c r="D75" s="343">
        <v>4</v>
      </c>
      <c r="E75" s="343">
        <v>1</v>
      </c>
      <c r="F75" s="343"/>
      <c r="G75" s="343"/>
      <c r="H75" s="344"/>
      <c r="I75" s="343" t="s">
        <v>64</v>
      </c>
      <c r="J75" s="343">
        <v>1</v>
      </c>
      <c r="K75" s="345">
        <v>14.5</v>
      </c>
      <c r="L75" s="345">
        <v>14.52</v>
      </c>
      <c r="M75" s="343">
        <v>800</v>
      </c>
      <c r="N75" s="343" t="s">
        <v>21</v>
      </c>
      <c r="O75" s="343" t="s">
        <v>21</v>
      </c>
      <c r="P75" s="343" t="s">
        <v>21</v>
      </c>
      <c r="Q75" s="343">
        <v>2</v>
      </c>
      <c r="R75" s="343"/>
      <c r="S75" s="343">
        <v>0.3</v>
      </c>
    </row>
    <row r="76" spans="1:19" s="360" customFormat="1" x14ac:dyDescent="0.25">
      <c r="A76" s="341"/>
      <c r="B76" s="342"/>
      <c r="C76" s="343"/>
      <c r="D76" s="343"/>
      <c r="E76" s="343">
        <v>2</v>
      </c>
      <c r="F76" s="343"/>
      <c r="G76" s="343"/>
      <c r="H76" s="344"/>
      <c r="I76" s="343" t="s">
        <v>64</v>
      </c>
      <c r="J76" s="343">
        <v>2</v>
      </c>
      <c r="K76" s="345"/>
      <c r="L76" s="345"/>
      <c r="M76" s="343"/>
      <c r="N76" s="343" t="s">
        <v>21</v>
      </c>
      <c r="O76" s="343" t="s">
        <v>21</v>
      </c>
      <c r="P76" s="343" t="s">
        <v>21</v>
      </c>
      <c r="Q76" s="343"/>
      <c r="R76" s="343"/>
      <c r="S76" s="343">
        <v>2.1</v>
      </c>
    </row>
    <row r="77" spans="1:19" s="360" customFormat="1" x14ac:dyDescent="0.25">
      <c r="A77" s="358"/>
      <c r="B77" s="338"/>
      <c r="C77" s="332"/>
      <c r="D77" s="332"/>
      <c r="E77" s="332"/>
      <c r="F77" s="332"/>
      <c r="G77" s="332"/>
      <c r="H77" s="339"/>
      <c r="I77" s="339"/>
      <c r="J77" s="332"/>
      <c r="K77" s="340"/>
      <c r="L77" s="340"/>
      <c r="M77" s="332"/>
      <c r="N77" s="332"/>
      <c r="O77" s="332"/>
      <c r="P77" s="332"/>
      <c r="Q77" s="332"/>
      <c r="R77" s="332"/>
      <c r="S77" s="332"/>
    </row>
    <row r="78" spans="1:19" s="360" customFormat="1" x14ac:dyDescent="0.25">
      <c r="A78" s="358"/>
      <c r="B78" s="338" t="s">
        <v>59</v>
      </c>
      <c r="C78" s="332" t="s">
        <v>55</v>
      </c>
      <c r="D78" s="332">
        <v>5</v>
      </c>
      <c r="E78" s="332">
        <v>1</v>
      </c>
      <c r="F78" s="332">
        <v>5.15</v>
      </c>
      <c r="G78" s="332">
        <v>160</v>
      </c>
      <c r="H78" s="339">
        <f t="shared" ref="H78:H79" si="11">G78/F78</f>
        <v>31.067961165048541</v>
      </c>
      <c r="I78" s="339" t="s">
        <v>226</v>
      </c>
      <c r="J78" s="332">
        <v>1</v>
      </c>
      <c r="K78" s="340">
        <v>15.52</v>
      </c>
      <c r="L78" s="340">
        <v>16.07</v>
      </c>
      <c r="M78" s="332">
        <v>200</v>
      </c>
      <c r="N78" s="332" t="s">
        <v>21</v>
      </c>
      <c r="O78" s="332" t="s">
        <v>22</v>
      </c>
      <c r="P78" s="332" t="s">
        <v>21</v>
      </c>
      <c r="Q78" s="332">
        <v>15</v>
      </c>
      <c r="R78" s="326" t="s">
        <v>225</v>
      </c>
      <c r="S78" s="332" t="s">
        <v>33</v>
      </c>
    </row>
    <row r="79" spans="1:19" s="360" customFormat="1" x14ac:dyDescent="0.25">
      <c r="A79" s="358"/>
      <c r="B79" s="338"/>
      <c r="C79" s="332"/>
      <c r="D79" s="332"/>
      <c r="E79" s="332">
        <v>2</v>
      </c>
      <c r="F79" s="332">
        <v>7.49</v>
      </c>
      <c r="G79" s="332">
        <v>160</v>
      </c>
      <c r="H79" s="339">
        <f t="shared" si="11"/>
        <v>21.361815754339119</v>
      </c>
      <c r="I79" s="339" t="s">
        <v>226</v>
      </c>
      <c r="J79" s="332">
        <v>2</v>
      </c>
      <c r="K79" s="340"/>
      <c r="L79" s="340"/>
      <c r="M79" s="332"/>
      <c r="N79" s="332" t="s">
        <v>21</v>
      </c>
      <c r="O79" s="332" t="s">
        <v>22</v>
      </c>
      <c r="P79" s="332" t="s">
        <v>21</v>
      </c>
      <c r="Q79" s="332"/>
      <c r="R79" s="326" t="s">
        <v>225</v>
      </c>
      <c r="S79" s="332" t="s">
        <v>33</v>
      </c>
    </row>
    <row r="80" spans="1:19" s="360" customFormat="1" x14ac:dyDescent="0.25">
      <c r="A80" s="358"/>
      <c r="B80" s="338"/>
      <c r="C80" s="332"/>
      <c r="D80" s="332"/>
      <c r="E80" s="332"/>
      <c r="F80" s="332"/>
      <c r="G80" s="332"/>
      <c r="H80" s="339"/>
      <c r="I80" s="339"/>
      <c r="J80" s="332"/>
      <c r="K80" s="340"/>
      <c r="L80" s="340"/>
      <c r="M80" s="332"/>
      <c r="N80" s="332"/>
      <c r="O80" s="332"/>
      <c r="P80" s="332"/>
      <c r="Q80" s="332"/>
      <c r="R80" s="332"/>
      <c r="S80" s="332"/>
    </row>
    <row r="81" spans="1:19" s="360" customFormat="1" x14ac:dyDescent="0.25">
      <c r="A81" s="358"/>
      <c r="B81" s="338"/>
      <c r="C81" s="332"/>
      <c r="D81" s="332"/>
      <c r="E81" s="332"/>
      <c r="F81" s="332"/>
      <c r="G81" s="332"/>
      <c r="H81" s="339"/>
      <c r="I81" s="339"/>
      <c r="J81" s="332">
        <v>1</v>
      </c>
      <c r="K81" s="340">
        <v>16.09</v>
      </c>
      <c r="L81" s="340">
        <v>16.239999999999998</v>
      </c>
      <c r="M81" s="332">
        <v>400</v>
      </c>
      <c r="N81" s="332" t="s">
        <v>21</v>
      </c>
      <c r="O81" s="332" t="s">
        <v>21</v>
      </c>
      <c r="P81" s="332" t="s">
        <v>21</v>
      </c>
      <c r="Q81" s="332">
        <v>15</v>
      </c>
      <c r="R81" s="326" t="s">
        <v>225</v>
      </c>
      <c r="S81" s="332" t="s">
        <v>33</v>
      </c>
    </row>
    <row r="82" spans="1:19" s="360" customFormat="1" ht="20" thickBot="1" x14ac:dyDescent="0.3">
      <c r="A82" s="361"/>
      <c r="B82" s="362"/>
      <c r="C82" s="363"/>
      <c r="D82" s="363"/>
      <c r="E82" s="363"/>
      <c r="F82" s="363"/>
      <c r="G82" s="363"/>
      <c r="H82" s="364"/>
      <c r="I82" s="364"/>
      <c r="J82" s="363">
        <v>2</v>
      </c>
      <c r="K82" s="365"/>
      <c r="L82" s="365"/>
      <c r="M82" s="363"/>
      <c r="N82" s="363" t="s">
        <v>99</v>
      </c>
      <c r="O82" s="363" t="s">
        <v>99</v>
      </c>
      <c r="P82" s="363"/>
      <c r="Q82" s="363"/>
      <c r="R82" s="363"/>
      <c r="S82" s="363"/>
    </row>
    <row r="83" spans="1:19" s="360" customFormat="1" x14ac:dyDescent="0.25">
      <c r="A83" s="332"/>
      <c r="B83" s="338"/>
      <c r="C83" s="332"/>
      <c r="D83" s="332"/>
      <c r="E83" s="332"/>
      <c r="F83" s="332"/>
      <c r="G83" s="332"/>
      <c r="H83" s="339"/>
      <c r="I83" s="339"/>
      <c r="J83" s="359"/>
      <c r="K83" s="340"/>
      <c r="L83" s="340"/>
      <c r="M83" s="332"/>
      <c r="N83" s="332"/>
      <c r="O83" s="332"/>
      <c r="P83" s="332"/>
      <c r="Q83" s="332"/>
      <c r="R83" s="332"/>
      <c r="S83" s="332"/>
    </row>
    <row r="84" spans="1:19" s="360" customFormat="1" ht="20" thickBot="1" x14ac:dyDescent="0.3">
      <c r="A84" s="332"/>
      <c r="B84" s="338"/>
      <c r="C84" s="332"/>
      <c r="D84" s="332"/>
      <c r="E84" s="332"/>
      <c r="F84" s="332"/>
      <c r="G84" s="332"/>
      <c r="H84" s="339"/>
      <c r="I84" s="339"/>
      <c r="J84" s="359"/>
      <c r="K84" s="340"/>
      <c r="L84" s="340"/>
      <c r="M84" s="332"/>
      <c r="N84" s="332"/>
      <c r="O84" s="332"/>
      <c r="P84" s="332"/>
      <c r="Q84" s="332"/>
      <c r="R84" s="332"/>
      <c r="S84" s="332"/>
    </row>
    <row r="85" spans="1:19" s="332" customFormat="1" x14ac:dyDescent="0.25">
      <c r="A85" s="352">
        <v>43724</v>
      </c>
      <c r="B85" s="353" t="s">
        <v>54</v>
      </c>
      <c r="C85" s="354" t="s">
        <v>15</v>
      </c>
      <c r="D85" s="354">
        <v>1</v>
      </c>
      <c r="E85" s="354">
        <v>1</v>
      </c>
      <c r="F85" s="354">
        <v>4.3</v>
      </c>
      <c r="G85" s="354">
        <v>175</v>
      </c>
      <c r="H85" s="355">
        <f t="shared" ref="H85:H88" si="12">G85/F85</f>
        <v>40.697674418604656</v>
      </c>
      <c r="I85" s="355" t="s">
        <v>226</v>
      </c>
      <c r="J85" s="354">
        <v>1</v>
      </c>
      <c r="K85" s="357">
        <v>12.56</v>
      </c>
      <c r="L85" s="357">
        <v>13.06</v>
      </c>
      <c r="M85" s="354">
        <v>800</v>
      </c>
      <c r="N85" s="354" t="s">
        <v>21</v>
      </c>
      <c r="O85" s="354" t="s">
        <v>21</v>
      </c>
      <c r="P85" s="354" t="s">
        <v>21</v>
      </c>
      <c r="Q85" s="354">
        <v>10</v>
      </c>
      <c r="R85" s="354">
        <v>6</v>
      </c>
      <c r="S85" s="354" t="s">
        <v>43</v>
      </c>
    </row>
    <row r="86" spans="1:19" s="332" customFormat="1" x14ac:dyDescent="0.25">
      <c r="A86" s="358"/>
      <c r="B86" s="338"/>
      <c r="E86" s="332">
        <v>2</v>
      </c>
      <c r="F86" s="332">
        <v>5.0999999999999996</v>
      </c>
      <c r="G86" s="332">
        <v>175</v>
      </c>
      <c r="H86" s="339">
        <f t="shared" si="12"/>
        <v>34.313725490196077</v>
      </c>
      <c r="I86" s="339" t="s">
        <v>226</v>
      </c>
      <c r="J86" s="332">
        <v>2</v>
      </c>
      <c r="K86" s="340"/>
      <c r="L86" s="340"/>
      <c r="N86" s="332" t="s">
        <v>21</v>
      </c>
      <c r="O86" s="332" t="s">
        <v>21</v>
      </c>
      <c r="P86" s="332" t="s">
        <v>21</v>
      </c>
      <c r="R86" s="326" t="s">
        <v>225</v>
      </c>
      <c r="S86" s="332" t="s">
        <v>33</v>
      </c>
    </row>
    <row r="87" spans="1:19" s="360" customFormat="1" x14ac:dyDescent="0.25">
      <c r="A87" s="358"/>
      <c r="B87" s="338"/>
      <c r="C87" s="332"/>
      <c r="D87" s="332"/>
      <c r="E87" s="332">
        <v>3</v>
      </c>
      <c r="F87" s="332">
        <v>6.1</v>
      </c>
      <c r="G87" s="332">
        <v>175</v>
      </c>
      <c r="H87" s="339">
        <f t="shared" si="12"/>
        <v>28.688524590163937</v>
      </c>
      <c r="I87" s="339" t="s">
        <v>226</v>
      </c>
      <c r="J87" s="332">
        <v>3</v>
      </c>
      <c r="K87" s="340"/>
      <c r="L87" s="340"/>
      <c r="M87" s="332"/>
      <c r="N87" s="332" t="s">
        <v>21</v>
      </c>
      <c r="O87" s="332" t="s">
        <v>21</v>
      </c>
      <c r="P87" s="332" t="s">
        <v>21</v>
      </c>
      <c r="Q87" s="332"/>
      <c r="R87" s="332">
        <v>6</v>
      </c>
      <c r="S87" s="332" t="s">
        <v>43</v>
      </c>
    </row>
    <row r="88" spans="1:19" s="360" customFormat="1" x14ac:dyDescent="0.25">
      <c r="A88" s="358"/>
      <c r="B88" s="338"/>
      <c r="C88" s="332"/>
      <c r="D88" s="332"/>
      <c r="E88" s="332">
        <v>4</v>
      </c>
      <c r="F88" s="332">
        <v>7.8</v>
      </c>
      <c r="G88" s="332">
        <v>175</v>
      </c>
      <c r="H88" s="339">
        <f t="shared" si="12"/>
        <v>22.435897435897438</v>
      </c>
      <c r="I88" s="339" t="s">
        <v>226</v>
      </c>
      <c r="J88" s="332">
        <v>4</v>
      </c>
      <c r="K88" s="340"/>
      <c r="L88" s="340"/>
      <c r="M88" s="332"/>
      <c r="N88" s="332" t="s">
        <v>21</v>
      </c>
      <c r="O88" s="332" t="s">
        <v>21</v>
      </c>
      <c r="P88" s="332" t="s">
        <v>21</v>
      </c>
      <c r="Q88" s="332"/>
      <c r="R88" s="332">
        <v>1</v>
      </c>
      <c r="S88" s="332" t="s">
        <v>43</v>
      </c>
    </row>
    <row r="89" spans="1:19" s="360" customFormat="1" x14ac:dyDescent="0.25">
      <c r="A89" s="358"/>
      <c r="B89" s="338"/>
      <c r="C89" s="332"/>
      <c r="D89" s="332"/>
      <c r="E89" s="332"/>
      <c r="F89" s="332"/>
      <c r="G89" s="332"/>
      <c r="H89" s="339"/>
      <c r="I89" s="339"/>
      <c r="J89" s="332"/>
      <c r="K89" s="340"/>
      <c r="L89" s="340"/>
      <c r="M89" s="332"/>
      <c r="N89" s="332"/>
      <c r="O89" s="332"/>
      <c r="P89" s="332"/>
      <c r="Q89" s="332"/>
      <c r="R89" s="332"/>
      <c r="S89" s="332"/>
    </row>
    <row r="90" spans="1:19" s="360" customFormat="1" x14ac:dyDescent="0.25">
      <c r="A90" s="358"/>
      <c r="B90" s="338"/>
      <c r="C90" s="332"/>
      <c r="D90" s="332"/>
      <c r="E90" s="332"/>
      <c r="F90" s="332"/>
      <c r="G90" s="332"/>
      <c r="H90" s="339"/>
      <c r="I90" s="339"/>
      <c r="J90" s="332"/>
      <c r="K90" s="340"/>
      <c r="L90" s="340"/>
      <c r="M90" s="332"/>
      <c r="N90" s="332"/>
      <c r="O90" s="332"/>
      <c r="P90" s="332"/>
      <c r="Q90" s="332"/>
      <c r="R90" s="332"/>
      <c r="S90" s="332"/>
    </row>
    <row r="91" spans="1:19" s="360" customFormat="1" x14ac:dyDescent="0.25">
      <c r="A91" s="358"/>
      <c r="B91" s="338"/>
      <c r="C91" s="332" t="s">
        <v>15</v>
      </c>
      <c r="D91" s="332">
        <v>2</v>
      </c>
      <c r="E91" s="332">
        <v>1</v>
      </c>
      <c r="F91" s="332">
        <v>5.45</v>
      </c>
      <c r="G91" s="332">
        <v>175</v>
      </c>
      <c r="H91" s="339">
        <f t="shared" ref="H91" si="13">G91/F91</f>
        <v>32.110091743119263</v>
      </c>
      <c r="I91" s="339" t="s">
        <v>226</v>
      </c>
      <c r="J91" s="332">
        <v>1</v>
      </c>
      <c r="K91" s="340">
        <v>13.38</v>
      </c>
      <c r="L91" s="340">
        <v>13.48</v>
      </c>
      <c r="M91" s="332">
        <v>800</v>
      </c>
      <c r="N91" s="332" t="s">
        <v>21</v>
      </c>
      <c r="O91" s="332" t="s">
        <v>21</v>
      </c>
      <c r="P91" s="332" t="s">
        <v>21</v>
      </c>
      <c r="Q91" s="332">
        <v>10</v>
      </c>
      <c r="R91" s="326" t="s">
        <v>225</v>
      </c>
      <c r="S91" s="332" t="s">
        <v>33</v>
      </c>
    </row>
    <row r="92" spans="1:19" s="360" customFormat="1" x14ac:dyDescent="0.25">
      <c r="A92" s="358"/>
      <c r="B92" s="338"/>
      <c r="C92" s="332"/>
      <c r="D92" s="332"/>
      <c r="E92" s="332">
        <v>2</v>
      </c>
      <c r="F92" s="332">
        <v>7.25</v>
      </c>
      <c r="G92" s="332">
        <v>175</v>
      </c>
      <c r="H92" s="339">
        <f>G92/F92</f>
        <v>24.137931034482758</v>
      </c>
      <c r="I92" s="339" t="s">
        <v>226</v>
      </c>
      <c r="J92" s="332">
        <v>2</v>
      </c>
      <c r="K92" s="340"/>
      <c r="L92" s="340"/>
      <c r="M92" s="332"/>
      <c r="N92" s="332" t="s">
        <v>21</v>
      </c>
      <c r="O92" s="332" t="s">
        <v>21</v>
      </c>
      <c r="P92" s="332" t="s">
        <v>21</v>
      </c>
      <c r="Q92" s="332"/>
      <c r="R92" s="326" t="s">
        <v>225</v>
      </c>
      <c r="S92" s="332" t="s">
        <v>33</v>
      </c>
    </row>
    <row r="93" spans="1:19" s="360" customFormat="1" x14ac:dyDescent="0.25">
      <c r="A93" s="358"/>
      <c r="B93" s="338"/>
      <c r="C93" s="332"/>
      <c r="D93" s="332"/>
      <c r="E93" s="332">
        <v>3</v>
      </c>
      <c r="F93" s="332">
        <v>29.1</v>
      </c>
      <c r="G93" s="332">
        <v>175</v>
      </c>
      <c r="H93" s="339">
        <f>G93/F93</f>
        <v>6.0137457044673539</v>
      </c>
      <c r="I93" s="331" t="s">
        <v>227</v>
      </c>
      <c r="J93" s="332">
        <v>3</v>
      </c>
      <c r="K93" s="340"/>
      <c r="L93" s="340"/>
      <c r="M93" s="332"/>
      <c r="N93" s="332" t="s">
        <v>21</v>
      </c>
      <c r="O93" s="332" t="s">
        <v>21</v>
      </c>
      <c r="P93" s="332" t="s">
        <v>21</v>
      </c>
      <c r="Q93" s="332"/>
      <c r="R93" s="326" t="s">
        <v>225</v>
      </c>
      <c r="S93" s="332" t="s">
        <v>33</v>
      </c>
    </row>
    <row r="94" spans="1:19" s="360" customFormat="1" x14ac:dyDescent="0.25">
      <c r="A94" s="327"/>
      <c r="B94" s="328"/>
      <c r="C94" s="326"/>
      <c r="D94" s="326"/>
      <c r="E94" s="332"/>
      <c r="F94" s="332"/>
      <c r="G94" s="332"/>
      <c r="H94" s="332"/>
      <c r="I94" s="332"/>
      <c r="J94" s="332"/>
      <c r="K94" s="332"/>
      <c r="L94" s="332"/>
      <c r="M94" s="332"/>
      <c r="N94" s="332"/>
      <c r="O94" s="332"/>
      <c r="P94" s="332"/>
      <c r="Q94" s="332"/>
      <c r="R94" s="332"/>
      <c r="S94" s="332"/>
    </row>
    <row r="95" spans="1:19" s="360" customFormat="1" x14ac:dyDescent="0.25">
      <c r="A95" s="327"/>
      <c r="B95" s="328"/>
      <c r="C95" s="326"/>
      <c r="D95" s="326"/>
      <c r="E95" s="326"/>
      <c r="F95" s="326"/>
      <c r="G95" s="326"/>
      <c r="H95" s="329"/>
      <c r="I95" s="329"/>
      <c r="J95" s="326"/>
      <c r="K95" s="330"/>
      <c r="L95" s="330"/>
      <c r="M95" s="326"/>
      <c r="N95" s="326"/>
      <c r="O95" s="326"/>
      <c r="P95" s="326"/>
      <c r="Q95" s="326"/>
      <c r="R95" s="326"/>
      <c r="S95" s="326"/>
    </row>
    <row r="96" spans="1:19" x14ac:dyDescent="0.25">
      <c r="A96" s="327"/>
      <c r="B96" s="328" t="s">
        <v>44</v>
      </c>
      <c r="C96" s="326" t="s">
        <v>15</v>
      </c>
      <c r="D96" s="326">
        <v>4</v>
      </c>
      <c r="E96" s="326">
        <v>1</v>
      </c>
      <c r="F96" s="326">
        <v>4.45</v>
      </c>
      <c r="G96" s="326">
        <v>175</v>
      </c>
      <c r="H96" s="329">
        <f t="shared" ref="H96:H100" si="14">G96/F96</f>
        <v>39.325842696629209</v>
      </c>
      <c r="I96" s="329" t="s">
        <v>226</v>
      </c>
      <c r="J96" s="326">
        <v>1</v>
      </c>
      <c r="K96" s="330">
        <v>14.36</v>
      </c>
      <c r="L96" s="330" t="s">
        <v>46</v>
      </c>
      <c r="M96" s="326">
        <v>800</v>
      </c>
      <c r="N96" s="332" t="s">
        <v>21</v>
      </c>
      <c r="O96" s="332" t="s">
        <v>21</v>
      </c>
      <c r="P96" s="332" t="s">
        <v>21</v>
      </c>
      <c r="Q96" s="326">
        <v>13.5</v>
      </c>
      <c r="R96" s="326" t="s">
        <v>225</v>
      </c>
      <c r="S96" s="326" t="s">
        <v>33</v>
      </c>
    </row>
    <row r="97" spans="1:19" x14ac:dyDescent="0.25">
      <c r="A97" s="327"/>
      <c r="B97" s="328"/>
      <c r="C97" s="326"/>
      <c r="D97" s="326"/>
      <c r="E97" s="326">
        <v>2</v>
      </c>
      <c r="F97" s="326">
        <v>5.31</v>
      </c>
      <c r="G97" s="326">
        <v>175</v>
      </c>
      <c r="H97" s="329">
        <f t="shared" si="14"/>
        <v>32.956685499058381</v>
      </c>
      <c r="I97" s="329" t="s">
        <v>226</v>
      </c>
      <c r="J97" s="326">
        <v>2</v>
      </c>
      <c r="K97" s="330"/>
      <c r="L97" s="330"/>
      <c r="M97" s="326"/>
      <c r="N97" s="332" t="s">
        <v>21</v>
      </c>
      <c r="O97" s="332" t="s">
        <v>21</v>
      </c>
      <c r="P97" s="332" t="s">
        <v>21</v>
      </c>
      <c r="Q97" s="326"/>
      <c r="R97" s="326" t="s">
        <v>225</v>
      </c>
      <c r="S97" s="326" t="s">
        <v>33</v>
      </c>
    </row>
    <row r="98" spans="1:19" x14ac:dyDescent="0.25">
      <c r="A98" s="327"/>
      <c r="B98" s="328"/>
      <c r="C98" s="326"/>
      <c r="D98" s="326"/>
      <c r="E98" s="326">
        <v>3</v>
      </c>
      <c r="F98" s="326">
        <v>5.6</v>
      </c>
      <c r="G98" s="326">
        <v>175</v>
      </c>
      <c r="H98" s="329">
        <f t="shared" si="14"/>
        <v>31.250000000000004</v>
      </c>
      <c r="I98" s="329" t="s">
        <v>226</v>
      </c>
      <c r="J98" s="326">
        <v>3</v>
      </c>
      <c r="K98" s="330"/>
      <c r="L98" s="330"/>
      <c r="M98" s="326"/>
      <c r="N98" s="332" t="s">
        <v>21</v>
      </c>
      <c r="O98" s="332" t="s">
        <v>21</v>
      </c>
      <c r="P98" s="332" t="s">
        <v>21</v>
      </c>
      <c r="Q98" s="326"/>
      <c r="R98" s="326" t="s">
        <v>225</v>
      </c>
      <c r="S98" s="326" t="s">
        <v>33</v>
      </c>
    </row>
    <row r="99" spans="1:19" x14ac:dyDescent="0.25">
      <c r="A99" s="327"/>
      <c r="B99" s="328"/>
      <c r="C99" s="326"/>
      <c r="D99" s="326"/>
      <c r="E99" s="326">
        <v>4</v>
      </c>
      <c r="F99" s="326">
        <v>7.15</v>
      </c>
      <c r="G99" s="326">
        <v>175</v>
      </c>
      <c r="H99" s="329">
        <f t="shared" si="14"/>
        <v>24.475524475524473</v>
      </c>
      <c r="I99" s="329" t="s">
        <v>226</v>
      </c>
      <c r="J99" s="326">
        <v>4</v>
      </c>
      <c r="K99" s="330"/>
      <c r="L99" s="330"/>
      <c r="M99" s="326"/>
      <c r="N99" s="332" t="s">
        <v>21</v>
      </c>
      <c r="O99" s="332" t="s">
        <v>21</v>
      </c>
      <c r="P99" s="332" t="s">
        <v>21</v>
      </c>
      <c r="Q99" s="326"/>
      <c r="R99" s="326" t="s">
        <v>225</v>
      </c>
      <c r="S99" s="326" t="s">
        <v>33</v>
      </c>
    </row>
    <row r="100" spans="1:19" x14ac:dyDescent="0.25">
      <c r="A100" s="327"/>
      <c r="B100" s="328"/>
      <c r="C100" s="326"/>
      <c r="D100" s="326"/>
      <c r="E100" s="326">
        <v>5</v>
      </c>
      <c r="F100" s="326">
        <v>7.95</v>
      </c>
      <c r="G100" s="326">
        <v>175</v>
      </c>
      <c r="H100" s="329">
        <f t="shared" si="14"/>
        <v>22.012578616352201</v>
      </c>
      <c r="I100" s="329" t="s">
        <v>226</v>
      </c>
      <c r="J100" s="326">
        <v>5</v>
      </c>
      <c r="K100" s="330"/>
      <c r="L100" s="330"/>
      <c r="M100" s="326"/>
      <c r="N100" s="332" t="s">
        <v>21</v>
      </c>
      <c r="O100" s="332" t="s">
        <v>21</v>
      </c>
      <c r="P100" s="332" t="s">
        <v>22</v>
      </c>
      <c r="Q100" s="326"/>
      <c r="R100" s="326" t="s">
        <v>33</v>
      </c>
      <c r="S100" s="326">
        <v>2.5</v>
      </c>
    </row>
    <row r="101" spans="1:19" x14ac:dyDescent="0.25">
      <c r="A101" s="327"/>
      <c r="B101" s="328"/>
      <c r="C101" s="326"/>
      <c r="D101" s="326"/>
      <c r="E101" s="326"/>
      <c r="F101" s="326"/>
      <c r="G101" s="326"/>
      <c r="H101" s="329"/>
      <c r="I101" s="329"/>
      <c r="J101" s="326"/>
      <c r="K101" s="330"/>
      <c r="L101" s="330"/>
      <c r="M101" s="326"/>
      <c r="N101" s="332"/>
      <c r="O101" s="332"/>
      <c r="P101" s="326"/>
      <c r="Q101" s="326"/>
      <c r="R101" s="326"/>
      <c r="S101" s="326"/>
    </row>
    <row r="102" spans="1:19" x14ac:dyDescent="0.25">
      <c r="A102" s="327"/>
      <c r="B102" s="328" t="s">
        <v>47</v>
      </c>
      <c r="C102" s="326" t="s">
        <v>15</v>
      </c>
      <c r="D102" s="326">
        <v>5</v>
      </c>
      <c r="E102" s="326">
        <v>1</v>
      </c>
      <c r="F102" s="326">
        <v>8.6999999999999993</v>
      </c>
      <c r="G102" s="326">
        <v>175</v>
      </c>
      <c r="H102" s="329">
        <f t="shared" ref="H102" si="15">G102/F102</f>
        <v>20.114942528735632</v>
      </c>
      <c r="I102" s="329" t="s">
        <v>226</v>
      </c>
      <c r="J102" s="326">
        <v>1</v>
      </c>
      <c r="K102" s="330">
        <v>15.3</v>
      </c>
      <c r="L102" s="330">
        <v>15.4</v>
      </c>
      <c r="M102" s="326">
        <v>800</v>
      </c>
      <c r="N102" s="326" t="s">
        <v>21</v>
      </c>
      <c r="O102" s="326" t="s">
        <v>21</v>
      </c>
      <c r="P102" s="326" t="s">
        <v>21</v>
      </c>
      <c r="Q102" s="326">
        <v>10</v>
      </c>
      <c r="R102" s="326"/>
      <c r="S102" s="326" t="s">
        <v>33</v>
      </c>
    </row>
    <row r="103" spans="1:19" x14ac:dyDescent="0.25">
      <c r="A103" s="327"/>
      <c r="B103" s="328"/>
      <c r="C103" s="326"/>
      <c r="D103" s="326"/>
      <c r="E103" s="326"/>
      <c r="F103" s="326"/>
      <c r="G103" s="326"/>
      <c r="H103" s="329"/>
      <c r="I103" s="329"/>
      <c r="J103" s="326"/>
      <c r="K103" s="330"/>
      <c r="L103" s="330"/>
      <c r="M103" s="326"/>
      <c r="N103" s="326"/>
      <c r="O103" s="326"/>
      <c r="P103" s="326"/>
      <c r="Q103" s="326"/>
      <c r="R103" s="326"/>
      <c r="S103" s="326"/>
    </row>
    <row r="104" spans="1:19" x14ac:dyDescent="0.25">
      <c r="A104" s="327"/>
      <c r="B104" s="328"/>
      <c r="C104" s="326" t="s">
        <v>15</v>
      </c>
      <c r="D104" s="326">
        <v>7</v>
      </c>
      <c r="E104" s="326">
        <v>1</v>
      </c>
      <c r="F104" s="326">
        <v>3.26</v>
      </c>
      <c r="G104" s="326">
        <v>130</v>
      </c>
      <c r="H104" s="329">
        <f t="shared" ref="H104:H107" si="16">G104/F104</f>
        <v>39.877300613496935</v>
      </c>
      <c r="I104" s="329" t="s">
        <v>226</v>
      </c>
      <c r="J104" s="366">
        <v>1</v>
      </c>
      <c r="K104" s="330">
        <v>15.57</v>
      </c>
      <c r="L104" s="330">
        <v>16.02</v>
      </c>
      <c r="M104" s="326">
        <v>800</v>
      </c>
      <c r="N104" s="326" t="s">
        <v>21</v>
      </c>
      <c r="O104" s="326" t="s">
        <v>21</v>
      </c>
      <c r="P104" s="326" t="s">
        <v>21</v>
      </c>
      <c r="Q104" s="326">
        <v>5</v>
      </c>
      <c r="R104" s="326" t="s">
        <v>225</v>
      </c>
      <c r="S104" s="326" t="s">
        <v>33</v>
      </c>
    </row>
    <row r="105" spans="1:19" x14ac:dyDescent="0.25">
      <c r="A105" s="327"/>
      <c r="B105" s="328"/>
      <c r="C105" s="326"/>
      <c r="D105" s="326"/>
      <c r="E105" s="326">
        <v>2</v>
      </c>
      <c r="F105" s="326">
        <v>3.67</v>
      </c>
      <c r="G105" s="326">
        <v>130</v>
      </c>
      <c r="H105" s="329">
        <f t="shared" si="16"/>
        <v>35.422343324250683</v>
      </c>
      <c r="I105" s="329" t="s">
        <v>226</v>
      </c>
      <c r="J105" s="366">
        <v>2</v>
      </c>
      <c r="K105" s="330"/>
      <c r="L105" s="330"/>
      <c r="M105" s="326"/>
      <c r="N105" s="326" t="s">
        <v>21</v>
      </c>
      <c r="O105" s="326" t="s">
        <v>21</v>
      </c>
      <c r="P105" s="326" t="s">
        <v>21</v>
      </c>
      <c r="Q105" s="326"/>
      <c r="R105" s="326" t="s">
        <v>225</v>
      </c>
      <c r="S105" s="326" t="s">
        <v>33</v>
      </c>
    </row>
    <row r="106" spans="1:19" x14ac:dyDescent="0.25">
      <c r="A106" s="327"/>
      <c r="B106" s="328"/>
      <c r="C106" s="326"/>
      <c r="D106" s="326"/>
      <c r="E106" s="326">
        <v>3</v>
      </c>
      <c r="F106" s="326">
        <v>4.59</v>
      </c>
      <c r="G106" s="326">
        <v>130</v>
      </c>
      <c r="H106" s="329">
        <f t="shared" si="16"/>
        <v>28.322440087145971</v>
      </c>
      <c r="I106" s="329" t="s">
        <v>226</v>
      </c>
      <c r="J106" s="366">
        <v>3</v>
      </c>
      <c r="K106" s="330"/>
      <c r="L106" s="330"/>
      <c r="M106" s="326"/>
      <c r="N106" s="326" t="s">
        <v>21</v>
      </c>
      <c r="O106" s="326" t="s">
        <v>21</v>
      </c>
      <c r="P106" s="326" t="s">
        <v>22</v>
      </c>
      <c r="Q106" s="326"/>
      <c r="R106" s="326" t="s">
        <v>33</v>
      </c>
      <c r="S106" s="326">
        <v>1</v>
      </c>
    </row>
    <row r="107" spans="1:19" x14ac:dyDescent="0.25">
      <c r="A107" s="327"/>
      <c r="B107" s="328"/>
      <c r="C107" s="326"/>
      <c r="D107" s="326"/>
      <c r="E107" s="326">
        <v>4</v>
      </c>
      <c r="F107" s="326">
        <v>7.25</v>
      </c>
      <c r="G107" s="326">
        <v>130</v>
      </c>
      <c r="H107" s="329">
        <f t="shared" si="16"/>
        <v>17.931034482758619</v>
      </c>
      <c r="I107" s="329" t="s">
        <v>226</v>
      </c>
      <c r="J107" s="366">
        <v>4</v>
      </c>
      <c r="K107" s="330"/>
      <c r="L107" s="330"/>
      <c r="M107" s="326"/>
      <c r="N107" s="326" t="s">
        <v>21</v>
      </c>
      <c r="O107" s="326" t="s">
        <v>21</v>
      </c>
      <c r="P107" s="326" t="s">
        <v>22</v>
      </c>
      <c r="Q107" s="326"/>
      <c r="R107" s="326" t="s">
        <v>33</v>
      </c>
      <c r="S107" s="326" t="s">
        <v>43</v>
      </c>
    </row>
    <row r="108" spans="1:19" x14ac:dyDescent="0.25">
      <c r="A108" s="327"/>
      <c r="B108" s="328"/>
      <c r="C108" s="326"/>
      <c r="D108" s="326"/>
      <c r="E108" s="326"/>
      <c r="F108" s="326"/>
      <c r="G108" s="326"/>
      <c r="H108" s="329"/>
      <c r="I108" s="329"/>
      <c r="J108" s="366"/>
      <c r="K108" s="330"/>
      <c r="L108" s="330"/>
      <c r="M108" s="326"/>
      <c r="N108" s="326"/>
      <c r="O108" s="326"/>
      <c r="P108" s="326"/>
      <c r="Q108" s="326"/>
      <c r="R108" s="326"/>
      <c r="S108" s="326"/>
    </row>
    <row r="109" spans="1:19" x14ac:dyDescent="0.25">
      <c r="A109" s="327"/>
      <c r="B109" s="328"/>
      <c r="C109" s="326" t="s">
        <v>15</v>
      </c>
      <c r="D109" s="326">
        <v>8</v>
      </c>
      <c r="E109" s="326">
        <v>1</v>
      </c>
      <c r="F109" s="326">
        <v>3.45</v>
      </c>
      <c r="G109" s="326">
        <v>175</v>
      </c>
      <c r="H109" s="329">
        <f t="shared" ref="H109:H110" si="17">G109/F109</f>
        <v>50.724637681159415</v>
      </c>
      <c r="I109" s="329" t="s">
        <v>226</v>
      </c>
      <c r="J109" s="326">
        <v>1</v>
      </c>
      <c r="K109" s="330">
        <v>16.21</v>
      </c>
      <c r="L109" s="330">
        <v>16.260000000000002</v>
      </c>
      <c r="M109" s="326">
        <v>1500</v>
      </c>
      <c r="N109" s="326" t="s">
        <v>21</v>
      </c>
      <c r="O109" s="326" t="s">
        <v>21</v>
      </c>
      <c r="P109" s="326" t="s">
        <v>22</v>
      </c>
      <c r="Q109" s="326">
        <v>5</v>
      </c>
      <c r="R109" s="326"/>
      <c r="S109" s="326">
        <v>8</v>
      </c>
    </row>
    <row r="110" spans="1:19" x14ac:dyDescent="0.25">
      <c r="A110" s="327"/>
      <c r="B110" s="328"/>
      <c r="C110" s="326"/>
      <c r="D110" s="326"/>
      <c r="E110" s="326">
        <v>2</v>
      </c>
      <c r="F110" s="326">
        <v>4.9000000000000004</v>
      </c>
      <c r="G110" s="326">
        <v>175</v>
      </c>
      <c r="H110" s="329">
        <f t="shared" si="17"/>
        <v>35.714285714285708</v>
      </c>
      <c r="I110" s="329" t="s">
        <v>226</v>
      </c>
      <c r="J110" s="326">
        <v>2</v>
      </c>
      <c r="K110" s="330"/>
      <c r="L110" s="330"/>
      <c r="M110" s="326"/>
      <c r="N110" s="326" t="s">
        <v>21</v>
      </c>
      <c r="O110" s="326" t="s">
        <v>21</v>
      </c>
      <c r="P110" s="326" t="s">
        <v>22</v>
      </c>
      <c r="Q110" s="326"/>
      <c r="R110" s="326"/>
      <c r="S110" s="326">
        <v>10</v>
      </c>
    </row>
    <row r="111" spans="1:19" x14ac:dyDescent="0.25">
      <c r="A111" s="327"/>
      <c r="B111" s="328"/>
      <c r="C111" s="326"/>
      <c r="D111" s="326"/>
      <c r="E111" s="326"/>
      <c r="F111" s="326"/>
      <c r="G111" s="326"/>
      <c r="H111" s="329"/>
      <c r="I111" s="329"/>
      <c r="J111" s="326"/>
      <c r="K111" s="330"/>
      <c r="L111" s="330"/>
      <c r="M111" s="326"/>
      <c r="N111" s="326"/>
      <c r="O111" s="326"/>
      <c r="P111" s="326"/>
      <c r="Q111" s="326"/>
      <c r="R111" s="326"/>
      <c r="S111" s="326"/>
    </row>
    <row r="112" spans="1:19" x14ac:dyDescent="0.25">
      <c r="A112" s="327"/>
      <c r="B112" s="328"/>
      <c r="C112" s="326"/>
      <c r="D112" s="326"/>
      <c r="E112" s="326"/>
      <c r="F112" s="326"/>
      <c r="G112" s="326"/>
      <c r="H112" s="329"/>
      <c r="I112" s="329"/>
      <c r="J112" s="326">
        <v>1</v>
      </c>
      <c r="K112" s="330">
        <v>16.39</v>
      </c>
      <c r="L112" s="330">
        <v>16.440000000000001</v>
      </c>
      <c r="M112" s="326">
        <v>1500</v>
      </c>
      <c r="N112" s="326" t="s">
        <v>21</v>
      </c>
      <c r="O112" s="326" t="s">
        <v>21</v>
      </c>
      <c r="P112" s="326" t="s">
        <v>22</v>
      </c>
      <c r="Q112" s="326">
        <v>5</v>
      </c>
      <c r="R112" s="326"/>
      <c r="S112" s="326" t="s">
        <v>43</v>
      </c>
    </row>
    <row r="113" spans="1:21" ht="20" thickBot="1" x14ac:dyDescent="0.3">
      <c r="A113" s="333"/>
      <c r="B113" s="334"/>
      <c r="C113" s="335"/>
      <c r="D113" s="335"/>
      <c r="E113" s="335"/>
      <c r="F113" s="335"/>
      <c r="G113" s="335"/>
      <c r="H113" s="336"/>
      <c r="I113" s="336"/>
      <c r="J113" s="335">
        <v>2</v>
      </c>
      <c r="K113" s="337"/>
      <c r="L113" s="337"/>
      <c r="M113" s="335"/>
      <c r="N113" s="335" t="s">
        <v>21</v>
      </c>
      <c r="O113" s="335" t="s">
        <v>21</v>
      </c>
      <c r="P113" s="335" t="s">
        <v>22</v>
      </c>
      <c r="Q113" s="335"/>
      <c r="R113" s="335"/>
      <c r="S113" s="335" t="s">
        <v>43</v>
      </c>
    </row>
    <row r="114" spans="1:21" x14ac:dyDescent="0.25">
      <c r="A114" s="332"/>
      <c r="B114" s="338"/>
      <c r="C114" s="332"/>
      <c r="D114" s="332"/>
      <c r="E114" s="332"/>
      <c r="F114" s="332"/>
      <c r="G114" s="332"/>
      <c r="H114" s="339"/>
      <c r="I114" s="339"/>
      <c r="J114" s="332"/>
      <c r="K114" s="340"/>
      <c r="L114" s="340"/>
      <c r="M114" s="332"/>
      <c r="N114" s="332"/>
      <c r="O114" s="332"/>
      <c r="P114" s="332"/>
      <c r="Q114" s="332"/>
      <c r="R114" s="332"/>
      <c r="S114" s="332"/>
    </row>
    <row r="115" spans="1:21" ht="20" thickBot="1" x14ac:dyDescent="0.3">
      <c r="A115" s="332"/>
      <c r="B115" s="338"/>
      <c r="C115" s="332"/>
      <c r="D115" s="332"/>
      <c r="E115" s="332"/>
      <c r="F115" s="332"/>
      <c r="G115" s="332"/>
      <c r="H115" s="339"/>
      <c r="I115" s="339"/>
      <c r="J115" s="332"/>
      <c r="K115" s="340"/>
      <c r="L115" s="340"/>
      <c r="M115" s="332"/>
      <c r="N115" s="332"/>
      <c r="O115" s="332"/>
      <c r="P115" s="332"/>
      <c r="Q115" s="332"/>
      <c r="R115" s="332"/>
      <c r="S115" s="332"/>
    </row>
    <row r="116" spans="1:21" x14ac:dyDescent="0.25">
      <c r="A116" s="367">
        <v>43725</v>
      </c>
      <c r="B116" s="368">
        <v>14.47</v>
      </c>
      <c r="C116" s="369" t="s">
        <v>15</v>
      </c>
      <c r="D116" s="369">
        <v>1</v>
      </c>
      <c r="E116" s="369">
        <v>1</v>
      </c>
      <c r="F116" s="369">
        <v>4.0999999999999996</v>
      </c>
      <c r="G116" s="369">
        <v>175</v>
      </c>
      <c r="H116" s="370">
        <f>G116/F116</f>
        <v>42.682926829268297</v>
      </c>
      <c r="I116" s="370" t="s">
        <v>226</v>
      </c>
      <c r="J116" s="369"/>
      <c r="K116" s="371" t="s">
        <v>101</v>
      </c>
      <c r="L116" s="371" t="s">
        <v>102</v>
      </c>
      <c r="M116" s="369">
        <v>600</v>
      </c>
      <c r="N116" s="369" t="s">
        <v>21</v>
      </c>
      <c r="O116" s="369" t="s">
        <v>21</v>
      </c>
      <c r="P116" s="369" t="s">
        <v>21</v>
      </c>
      <c r="Q116" s="369">
        <v>2</v>
      </c>
      <c r="R116" s="369" t="s">
        <v>225</v>
      </c>
      <c r="S116" s="369" t="s">
        <v>33</v>
      </c>
    </row>
    <row r="117" spans="1:21" x14ac:dyDescent="0.25">
      <c r="A117" s="372"/>
      <c r="B117" s="342"/>
      <c r="C117" s="343"/>
      <c r="D117" s="343"/>
      <c r="E117" s="343"/>
      <c r="F117" s="343"/>
      <c r="G117" s="343"/>
      <c r="H117" s="344"/>
      <c r="I117" s="344"/>
      <c r="J117" s="343"/>
      <c r="K117" s="345" t="s">
        <v>103</v>
      </c>
      <c r="L117" s="345" t="s">
        <v>104</v>
      </c>
      <c r="M117" s="343">
        <v>400</v>
      </c>
      <c r="N117" s="343" t="s">
        <v>21</v>
      </c>
      <c r="O117" s="343" t="s">
        <v>21</v>
      </c>
      <c r="P117" s="343" t="s">
        <v>21</v>
      </c>
      <c r="Q117" s="343">
        <v>1</v>
      </c>
      <c r="R117" s="343" t="s">
        <v>225</v>
      </c>
      <c r="S117" s="343" t="s">
        <v>33</v>
      </c>
    </row>
    <row r="118" spans="1:21" s="332" customFormat="1" x14ac:dyDescent="0.25">
      <c r="A118" s="327"/>
      <c r="B118" s="328"/>
      <c r="C118" s="326"/>
      <c r="D118" s="326"/>
      <c r="E118" s="326"/>
      <c r="F118" s="326"/>
      <c r="G118" s="326"/>
      <c r="H118" s="329"/>
      <c r="I118" s="329"/>
      <c r="J118" s="326"/>
      <c r="K118" s="330"/>
      <c r="L118" s="330"/>
      <c r="M118" s="326"/>
      <c r="N118" s="326"/>
      <c r="O118" s="326"/>
      <c r="P118" s="326"/>
      <c r="Q118" s="326"/>
      <c r="R118" s="326"/>
      <c r="S118" s="326"/>
    </row>
    <row r="119" spans="1:21" s="332" customFormat="1" ht="16" customHeight="1" x14ac:dyDescent="0.25">
      <c r="A119" s="327"/>
      <c r="B119" s="328" t="s">
        <v>26</v>
      </c>
      <c r="C119" s="326" t="s">
        <v>15</v>
      </c>
      <c r="D119" s="326">
        <v>2</v>
      </c>
      <c r="E119" s="326">
        <v>1</v>
      </c>
      <c r="F119" s="326">
        <v>4.5999999999999996</v>
      </c>
      <c r="G119" s="326">
        <v>175</v>
      </c>
      <c r="H119" s="329">
        <f t="shared" ref="H119:H122" si="18">G119/F119</f>
        <v>38.04347826086957</v>
      </c>
      <c r="I119" s="329" t="s">
        <v>226</v>
      </c>
      <c r="J119" s="495" t="s">
        <v>196</v>
      </c>
      <c r="K119" s="495"/>
      <c r="L119" s="495"/>
      <c r="M119" s="495"/>
      <c r="N119" s="495"/>
      <c r="O119" s="495"/>
      <c r="P119" s="495"/>
      <c r="Q119" s="495"/>
      <c r="R119" s="495"/>
      <c r="S119" s="495"/>
      <c r="T119" s="441"/>
    </row>
    <row r="120" spans="1:21" ht="16" customHeight="1" x14ac:dyDescent="0.25">
      <c r="A120" s="327"/>
      <c r="B120" s="328"/>
      <c r="C120" s="326"/>
      <c r="D120" s="326"/>
      <c r="E120" s="326">
        <v>2</v>
      </c>
      <c r="F120" s="326">
        <v>5.0999999999999996</v>
      </c>
      <c r="G120" s="326">
        <v>175</v>
      </c>
      <c r="H120" s="329">
        <f t="shared" si="18"/>
        <v>34.313725490196077</v>
      </c>
      <c r="I120" s="329" t="s">
        <v>226</v>
      </c>
      <c r="J120" s="495"/>
      <c r="K120" s="495"/>
      <c r="L120" s="495"/>
      <c r="M120" s="495"/>
      <c r="N120" s="495"/>
      <c r="O120" s="495"/>
      <c r="P120" s="495"/>
      <c r="Q120" s="495"/>
      <c r="R120" s="495"/>
      <c r="S120" s="495"/>
      <c r="T120" s="441"/>
      <c r="U120" s="326"/>
    </row>
    <row r="121" spans="1:21" ht="16" customHeight="1" x14ac:dyDescent="0.25">
      <c r="A121" s="327"/>
      <c r="B121" s="328"/>
      <c r="C121" s="326"/>
      <c r="D121" s="326"/>
      <c r="E121" s="326">
        <v>3</v>
      </c>
      <c r="F121" s="326">
        <v>5.6</v>
      </c>
      <c r="G121" s="326">
        <v>175</v>
      </c>
      <c r="H121" s="329">
        <f t="shared" si="18"/>
        <v>31.250000000000004</v>
      </c>
      <c r="I121" s="329" t="s">
        <v>226</v>
      </c>
      <c r="J121" s="495"/>
      <c r="K121" s="495"/>
      <c r="L121" s="495"/>
      <c r="M121" s="495"/>
      <c r="N121" s="495"/>
      <c r="O121" s="495"/>
      <c r="P121" s="495"/>
      <c r="Q121" s="495"/>
      <c r="R121" s="495"/>
      <c r="S121" s="495"/>
      <c r="T121" s="441"/>
      <c r="U121" s="326"/>
    </row>
    <row r="122" spans="1:21" ht="16" customHeight="1" x14ac:dyDescent="0.25">
      <c r="A122" s="327"/>
      <c r="B122" s="328"/>
      <c r="C122" s="326"/>
      <c r="D122" s="326"/>
      <c r="E122" s="326">
        <v>4</v>
      </c>
      <c r="F122" s="326">
        <v>5.7</v>
      </c>
      <c r="G122" s="326">
        <v>175</v>
      </c>
      <c r="H122" s="329">
        <f t="shared" si="18"/>
        <v>30.701754385964911</v>
      </c>
      <c r="I122" s="329" t="s">
        <v>226</v>
      </c>
      <c r="J122" s="495"/>
      <c r="K122" s="495"/>
      <c r="L122" s="495"/>
      <c r="M122" s="495"/>
      <c r="N122" s="495"/>
      <c r="O122" s="495"/>
      <c r="P122" s="495"/>
      <c r="Q122" s="495"/>
      <c r="R122" s="495"/>
      <c r="S122" s="495"/>
      <c r="T122" s="441"/>
      <c r="U122" s="326"/>
    </row>
    <row r="123" spans="1:21" ht="16" customHeight="1" x14ac:dyDescent="0.25">
      <c r="A123" s="327"/>
      <c r="B123" s="328"/>
      <c r="C123" s="326"/>
      <c r="D123" s="326"/>
      <c r="E123" s="326">
        <v>5</v>
      </c>
      <c r="F123" s="326">
        <v>6.7</v>
      </c>
      <c r="G123" s="326">
        <v>175</v>
      </c>
      <c r="H123" s="329">
        <f>G123/F123</f>
        <v>26.119402985074625</v>
      </c>
      <c r="I123" s="329" t="s">
        <v>226</v>
      </c>
      <c r="J123" s="495"/>
      <c r="K123" s="495"/>
      <c r="L123" s="495"/>
      <c r="M123" s="495"/>
      <c r="N123" s="495"/>
      <c r="O123" s="495"/>
      <c r="P123" s="495"/>
      <c r="Q123" s="495"/>
      <c r="R123" s="495"/>
      <c r="S123" s="495"/>
      <c r="T123" s="441"/>
      <c r="U123" s="326"/>
    </row>
    <row r="124" spans="1:21" ht="16" customHeight="1" x14ac:dyDescent="0.25">
      <c r="A124" s="327"/>
      <c r="B124" s="328"/>
      <c r="C124" s="326"/>
      <c r="D124" s="326"/>
      <c r="E124" s="326"/>
      <c r="F124" s="326"/>
      <c r="G124" s="326"/>
      <c r="H124" s="329"/>
      <c r="I124" s="329"/>
      <c r="J124" s="495"/>
      <c r="K124" s="495"/>
      <c r="L124" s="495"/>
      <c r="M124" s="495"/>
      <c r="N124" s="495"/>
      <c r="O124" s="495"/>
      <c r="P124" s="495"/>
      <c r="Q124" s="495"/>
      <c r="R124" s="495"/>
      <c r="S124" s="495"/>
      <c r="T124" s="441"/>
      <c r="U124" s="326"/>
    </row>
    <row r="125" spans="1:21" x14ac:dyDescent="0.25">
      <c r="A125" s="327"/>
      <c r="B125" s="328" t="s">
        <v>28</v>
      </c>
      <c r="C125" s="326" t="s">
        <v>15</v>
      </c>
      <c r="D125" s="326">
        <v>3</v>
      </c>
      <c r="E125" s="326">
        <v>1</v>
      </c>
      <c r="F125" s="326">
        <v>4.4000000000000004</v>
      </c>
      <c r="G125" s="326">
        <v>175</v>
      </c>
      <c r="H125" s="329">
        <f t="shared" ref="H125:H128" si="19">G125/F125</f>
        <v>39.772727272727266</v>
      </c>
      <c r="I125" s="329" t="s">
        <v>226</v>
      </c>
      <c r="J125" s="495"/>
      <c r="K125" s="495"/>
      <c r="L125" s="495"/>
      <c r="M125" s="495"/>
      <c r="N125" s="495"/>
      <c r="O125" s="495"/>
      <c r="P125" s="495"/>
      <c r="Q125" s="495"/>
      <c r="R125" s="495"/>
      <c r="S125" s="495"/>
      <c r="T125" s="441"/>
      <c r="U125" s="326"/>
    </row>
    <row r="126" spans="1:21" x14ac:dyDescent="0.25">
      <c r="A126" s="327"/>
      <c r="B126" s="328"/>
      <c r="C126" s="326"/>
      <c r="D126" s="326"/>
      <c r="E126" s="326">
        <v>2</v>
      </c>
      <c r="F126" s="326">
        <v>5</v>
      </c>
      <c r="G126" s="326">
        <v>175</v>
      </c>
      <c r="H126" s="329">
        <f t="shared" si="19"/>
        <v>35</v>
      </c>
      <c r="I126" s="329" t="s">
        <v>226</v>
      </c>
      <c r="J126" s="495"/>
      <c r="K126" s="495"/>
      <c r="L126" s="495"/>
      <c r="M126" s="495"/>
      <c r="N126" s="495"/>
      <c r="O126" s="495"/>
      <c r="P126" s="495"/>
      <c r="Q126" s="495"/>
      <c r="R126" s="495"/>
      <c r="S126" s="495"/>
      <c r="T126" s="441"/>
      <c r="U126" s="326"/>
    </row>
    <row r="127" spans="1:21" x14ac:dyDescent="0.25">
      <c r="A127" s="327"/>
      <c r="B127" s="328"/>
      <c r="C127" s="326"/>
      <c r="D127" s="326"/>
      <c r="E127" s="326">
        <v>3</v>
      </c>
      <c r="F127" s="326">
        <v>5.5</v>
      </c>
      <c r="G127" s="326">
        <v>175</v>
      </c>
      <c r="H127" s="329">
        <f t="shared" si="19"/>
        <v>31.818181818181817</v>
      </c>
      <c r="I127" s="329" t="s">
        <v>226</v>
      </c>
      <c r="J127" s="495"/>
      <c r="K127" s="495"/>
      <c r="L127" s="495"/>
      <c r="M127" s="495"/>
      <c r="N127" s="495"/>
      <c r="O127" s="495"/>
      <c r="P127" s="495"/>
      <c r="Q127" s="495"/>
      <c r="R127" s="495"/>
      <c r="S127" s="495"/>
      <c r="T127" s="441"/>
      <c r="U127" s="326"/>
    </row>
    <row r="128" spans="1:21" x14ac:dyDescent="0.25">
      <c r="A128" s="327"/>
      <c r="B128" s="328"/>
      <c r="C128" s="326"/>
      <c r="D128" s="326"/>
      <c r="E128" s="326">
        <v>4</v>
      </c>
      <c r="F128" s="326">
        <v>5.75</v>
      </c>
      <c r="G128" s="326">
        <v>175</v>
      </c>
      <c r="H128" s="329">
        <f t="shared" si="19"/>
        <v>30.434782608695652</v>
      </c>
      <c r="I128" s="329" t="s">
        <v>226</v>
      </c>
      <c r="J128" s="495"/>
      <c r="K128" s="495"/>
      <c r="L128" s="495"/>
      <c r="M128" s="495"/>
      <c r="N128" s="495"/>
      <c r="O128" s="495"/>
      <c r="P128" s="495"/>
      <c r="Q128" s="495"/>
      <c r="R128" s="495"/>
      <c r="S128" s="495"/>
      <c r="T128" s="441"/>
      <c r="U128" s="326"/>
    </row>
    <row r="129" spans="1:21" x14ac:dyDescent="0.25">
      <c r="A129" s="327"/>
      <c r="B129" s="328"/>
      <c r="C129" s="326"/>
      <c r="D129" s="326"/>
      <c r="E129" s="326">
        <v>5</v>
      </c>
      <c r="F129" s="326">
        <v>6</v>
      </c>
      <c r="G129" s="326">
        <v>175</v>
      </c>
      <c r="H129" s="329">
        <f>G129/F129</f>
        <v>29.166666666666668</v>
      </c>
      <c r="I129" s="329" t="s">
        <v>226</v>
      </c>
      <c r="J129" s="495"/>
      <c r="K129" s="495"/>
      <c r="L129" s="495"/>
      <c r="M129" s="495"/>
      <c r="N129" s="495"/>
      <c r="O129" s="495"/>
      <c r="P129" s="495"/>
      <c r="Q129" s="495"/>
      <c r="R129" s="495"/>
      <c r="S129" s="495"/>
      <c r="T129" s="441"/>
      <c r="U129" s="326"/>
    </row>
    <row r="130" spans="1:21" x14ac:dyDescent="0.25">
      <c r="A130" s="327"/>
      <c r="B130" s="328"/>
      <c r="C130" s="326"/>
      <c r="D130" s="326"/>
      <c r="E130" s="326">
        <v>6</v>
      </c>
      <c r="F130" s="326">
        <v>7</v>
      </c>
      <c r="G130" s="326">
        <v>175</v>
      </c>
      <c r="H130" s="329">
        <f t="shared" ref="H130" si="20">G130/F130</f>
        <v>25</v>
      </c>
      <c r="I130" s="329" t="s">
        <v>226</v>
      </c>
      <c r="J130" s="495"/>
      <c r="K130" s="495"/>
      <c r="L130" s="495"/>
      <c r="M130" s="495"/>
      <c r="N130" s="495"/>
      <c r="O130" s="495"/>
      <c r="P130" s="495"/>
      <c r="Q130" s="495"/>
      <c r="R130" s="495"/>
      <c r="S130" s="495"/>
      <c r="T130" s="441"/>
      <c r="U130" s="326"/>
    </row>
    <row r="131" spans="1:21" x14ac:dyDescent="0.25">
      <c r="A131" s="327"/>
      <c r="B131" s="328"/>
      <c r="C131" s="326"/>
      <c r="D131" s="326"/>
      <c r="E131" s="326"/>
      <c r="F131" s="326"/>
      <c r="G131" s="326"/>
      <c r="H131" s="329"/>
      <c r="I131" s="329"/>
      <c r="J131" s="326"/>
      <c r="K131" s="330"/>
      <c r="L131" s="330"/>
      <c r="M131" s="326"/>
      <c r="N131" s="326"/>
      <c r="O131" s="326"/>
      <c r="P131" s="326"/>
      <c r="Q131" s="326"/>
      <c r="R131" s="326"/>
      <c r="S131" s="326"/>
    </row>
    <row r="132" spans="1:21" x14ac:dyDescent="0.25">
      <c r="A132" s="341"/>
      <c r="B132" s="342" t="s">
        <v>30</v>
      </c>
      <c r="C132" s="343" t="s">
        <v>15</v>
      </c>
      <c r="D132" s="343">
        <v>4</v>
      </c>
      <c r="E132" s="343">
        <v>1</v>
      </c>
      <c r="F132" s="343">
        <v>5.75</v>
      </c>
      <c r="G132" s="343">
        <v>175</v>
      </c>
      <c r="H132" s="344">
        <f>G132/F132</f>
        <v>30.434782608695652</v>
      </c>
      <c r="I132" s="344" t="s">
        <v>226</v>
      </c>
      <c r="J132" s="343">
        <v>1</v>
      </c>
      <c r="K132" s="345">
        <v>16.170000000000002</v>
      </c>
      <c r="L132" s="345" t="s">
        <v>200</v>
      </c>
      <c r="M132" s="343">
        <v>1000</v>
      </c>
      <c r="N132" s="343" t="s">
        <v>21</v>
      </c>
      <c r="O132" s="343" t="s">
        <v>21</v>
      </c>
      <c r="P132" s="343" t="s">
        <v>21</v>
      </c>
      <c r="Q132" s="343">
        <v>10.5</v>
      </c>
      <c r="R132" s="343" t="s">
        <v>225</v>
      </c>
      <c r="S132" s="343" t="s">
        <v>33</v>
      </c>
    </row>
    <row r="133" spans="1:21" x14ac:dyDescent="0.25">
      <c r="A133" s="341"/>
      <c r="B133" s="342"/>
      <c r="C133" s="343"/>
      <c r="D133" s="343"/>
      <c r="E133" s="343">
        <v>2</v>
      </c>
      <c r="F133" s="343">
        <v>7.36</v>
      </c>
      <c r="G133" s="343">
        <v>175</v>
      </c>
      <c r="H133" s="344">
        <f>G133/F133</f>
        <v>23.777173913043477</v>
      </c>
      <c r="I133" s="344" t="s">
        <v>226</v>
      </c>
      <c r="J133" s="343">
        <v>2</v>
      </c>
      <c r="K133" s="345"/>
      <c r="L133" s="345"/>
      <c r="M133" s="343"/>
      <c r="N133" s="343" t="s">
        <v>21</v>
      </c>
      <c r="O133" s="343" t="s">
        <v>21</v>
      </c>
      <c r="P133" s="343" t="s">
        <v>21</v>
      </c>
      <c r="Q133" s="343"/>
      <c r="R133" s="343" t="s">
        <v>225</v>
      </c>
      <c r="S133" s="343" t="s">
        <v>33</v>
      </c>
    </row>
    <row r="134" spans="1:21" x14ac:dyDescent="0.25">
      <c r="A134" s="341"/>
      <c r="B134" s="342"/>
      <c r="C134" s="343"/>
      <c r="D134" s="343"/>
      <c r="E134" s="343">
        <v>3</v>
      </c>
      <c r="F134" s="343">
        <v>7.63</v>
      </c>
      <c r="G134" s="343">
        <v>175</v>
      </c>
      <c r="H134" s="344">
        <f>G134/F134</f>
        <v>22.935779816513762</v>
      </c>
      <c r="I134" s="344" t="s">
        <v>226</v>
      </c>
      <c r="J134" s="343">
        <v>3</v>
      </c>
      <c r="K134" s="345"/>
      <c r="L134" s="345"/>
      <c r="M134" s="343"/>
      <c r="N134" s="343" t="s">
        <v>21</v>
      </c>
      <c r="O134" s="343" t="s">
        <v>21</v>
      </c>
      <c r="P134" s="343" t="s">
        <v>21</v>
      </c>
      <c r="Q134" s="343"/>
      <c r="R134" s="343" t="s">
        <v>225</v>
      </c>
      <c r="S134" s="343" t="s">
        <v>33</v>
      </c>
    </row>
    <row r="135" spans="1:21" x14ac:dyDescent="0.25">
      <c r="A135" s="341"/>
      <c r="B135" s="342"/>
      <c r="C135" s="343"/>
      <c r="D135" s="343"/>
      <c r="E135" s="343">
        <v>4</v>
      </c>
      <c r="F135" s="343">
        <v>9.5</v>
      </c>
      <c r="G135" s="343">
        <v>175</v>
      </c>
      <c r="H135" s="344">
        <f>G135/F135</f>
        <v>18.421052631578949</v>
      </c>
      <c r="I135" s="344" t="s">
        <v>226</v>
      </c>
      <c r="J135" s="343">
        <v>4</v>
      </c>
      <c r="K135" s="345"/>
      <c r="L135" s="345"/>
      <c r="M135" s="343"/>
      <c r="N135" s="343" t="s">
        <v>21</v>
      </c>
      <c r="O135" s="343" t="s">
        <v>21</v>
      </c>
      <c r="P135" s="343" t="s">
        <v>21</v>
      </c>
      <c r="Q135" s="343"/>
      <c r="R135" s="343" t="s">
        <v>225</v>
      </c>
      <c r="S135" s="343" t="s">
        <v>33</v>
      </c>
    </row>
    <row r="136" spans="1:21" x14ac:dyDescent="0.25">
      <c r="A136" s="341"/>
      <c r="B136" s="342"/>
      <c r="C136" s="343"/>
      <c r="D136" s="343"/>
      <c r="E136" s="343"/>
      <c r="F136" s="343"/>
      <c r="G136" s="343"/>
      <c r="H136" s="344"/>
      <c r="I136" s="344"/>
      <c r="J136" s="343"/>
      <c r="K136" s="345"/>
      <c r="L136" s="345"/>
      <c r="M136" s="343"/>
      <c r="N136" s="343"/>
      <c r="O136" s="343"/>
      <c r="P136" s="343"/>
      <c r="Q136" s="343"/>
      <c r="R136" s="343"/>
      <c r="S136" s="343"/>
    </row>
    <row r="137" spans="1:21" x14ac:dyDescent="0.25">
      <c r="A137" s="341"/>
      <c r="B137" s="342"/>
      <c r="C137" s="343"/>
      <c r="D137" s="343"/>
      <c r="E137" s="343"/>
      <c r="F137" s="343"/>
      <c r="G137" s="343"/>
      <c r="H137" s="344"/>
      <c r="I137" s="344"/>
      <c r="J137" s="343">
        <v>1</v>
      </c>
      <c r="K137" s="345">
        <v>16.29</v>
      </c>
      <c r="L137" s="345">
        <v>16.39</v>
      </c>
      <c r="M137" s="343">
        <v>1500</v>
      </c>
      <c r="N137" s="343" t="s">
        <v>21</v>
      </c>
      <c r="O137" s="343" t="s">
        <v>21</v>
      </c>
      <c r="P137" s="343" t="s">
        <v>22</v>
      </c>
      <c r="Q137" s="343">
        <v>10</v>
      </c>
      <c r="R137" s="343" t="s">
        <v>33</v>
      </c>
      <c r="S137" s="343">
        <v>0.6</v>
      </c>
    </row>
    <row r="138" spans="1:21" x14ac:dyDescent="0.25">
      <c r="A138" s="341"/>
      <c r="B138" s="342"/>
      <c r="C138" s="343"/>
      <c r="D138" s="343"/>
      <c r="E138" s="343"/>
      <c r="F138" s="343"/>
      <c r="G138" s="343"/>
      <c r="H138" s="344"/>
      <c r="I138" s="344"/>
      <c r="J138" s="343">
        <v>2</v>
      </c>
      <c r="K138" s="345"/>
      <c r="L138" s="345"/>
      <c r="M138" s="343"/>
      <c r="N138" s="343" t="s">
        <v>21</v>
      </c>
      <c r="O138" s="343" t="s">
        <v>21</v>
      </c>
      <c r="P138" s="343" t="s">
        <v>22</v>
      </c>
      <c r="Q138" s="343"/>
      <c r="R138" s="343" t="s">
        <v>33</v>
      </c>
      <c r="S138" s="343" t="s">
        <v>33</v>
      </c>
    </row>
    <row r="139" spans="1:21" x14ac:dyDescent="0.25">
      <c r="A139" s="341"/>
      <c r="B139" s="342"/>
      <c r="C139" s="343"/>
      <c r="D139" s="343"/>
      <c r="E139" s="343"/>
      <c r="F139" s="343"/>
      <c r="G139" s="343"/>
      <c r="H139" s="344"/>
      <c r="I139" s="344"/>
      <c r="J139" s="343">
        <v>3</v>
      </c>
      <c r="K139" s="345"/>
      <c r="L139" s="345"/>
      <c r="M139" s="343"/>
      <c r="N139" s="343" t="s">
        <v>21</v>
      </c>
      <c r="O139" s="343" t="s">
        <v>21</v>
      </c>
      <c r="P139" s="343" t="s">
        <v>22</v>
      </c>
      <c r="Q139" s="343"/>
      <c r="R139" s="343" t="s">
        <v>33</v>
      </c>
      <c r="S139" s="343">
        <v>1</v>
      </c>
    </row>
    <row r="140" spans="1:21" x14ac:dyDescent="0.25">
      <c r="A140" s="341"/>
      <c r="B140" s="342"/>
      <c r="C140" s="343"/>
      <c r="D140" s="343"/>
      <c r="E140" s="343"/>
      <c r="F140" s="343"/>
      <c r="G140" s="343"/>
      <c r="H140" s="344"/>
      <c r="I140" s="344"/>
      <c r="J140" s="343">
        <v>4</v>
      </c>
      <c r="K140" s="345"/>
      <c r="L140" s="345"/>
      <c r="M140" s="343"/>
      <c r="N140" s="343" t="s">
        <v>21</v>
      </c>
      <c r="O140" s="343" t="s">
        <v>21</v>
      </c>
      <c r="P140" s="343" t="s">
        <v>22</v>
      </c>
      <c r="Q140" s="343"/>
      <c r="R140" s="343" t="s">
        <v>33</v>
      </c>
      <c r="S140" s="343" t="s">
        <v>33</v>
      </c>
    </row>
    <row r="141" spans="1:21" x14ac:dyDescent="0.25">
      <c r="A141" s="341"/>
      <c r="B141" s="342"/>
      <c r="C141" s="343"/>
      <c r="D141" s="343"/>
      <c r="E141" s="343"/>
      <c r="F141" s="343"/>
      <c r="G141" s="343"/>
      <c r="H141" s="344"/>
      <c r="I141" s="344"/>
      <c r="J141" s="343"/>
      <c r="K141" s="345"/>
      <c r="L141" s="345"/>
      <c r="M141" s="343"/>
      <c r="N141" s="343"/>
      <c r="O141" s="343"/>
      <c r="P141" s="343"/>
      <c r="Q141" s="343"/>
      <c r="R141" s="343"/>
      <c r="S141" s="343"/>
    </row>
    <row r="142" spans="1:21" x14ac:dyDescent="0.25">
      <c r="A142" s="341"/>
      <c r="B142" s="342"/>
      <c r="C142" s="343"/>
      <c r="D142" s="343"/>
      <c r="E142" s="343"/>
      <c r="F142" s="343"/>
      <c r="G142" s="343"/>
      <c r="H142" s="344"/>
      <c r="I142" s="344"/>
      <c r="J142" s="343">
        <v>1</v>
      </c>
      <c r="K142" s="345">
        <v>16.41</v>
      </c>
      <c r="L142" s="345">
        <v>16.510000000000002</v>
      </c>
      <c r="M142" s="343">
        <v>1500</v>
      </c>
      <c r="N142" s="343" t="s">
        <v>21</v>
      </c>
      <c r="O142" s="343" t="s">
        <v>21</v>
      </c>
      <c r="P142" s="343" t="s">
        <v>22</v>
      </c>
      <c r="Q142" s="343">
        <v>10</v>
      </c>
      <c r="R142" s="343" t="s">
        <v>33</v>
      </c>
      <c r="S142" s="343" t="s">
        <v>35</v>
      </c>
    </row>
    <row r="143" spans="1:21" x14ac:dyDescent="0.25">
      <c r="A143" s="341"/>
      <c r="B143" s="342"/>
      <c r="C143" s="343"/>
      <c r="D143" s="343"/>
      <c r="E143" s="343"/>
      <c r="F143" s="343"/>
      <c r="G143" s="343"/>
      <c r="H143" s="344"/>
      <c r="I143" s="344"/>
      <c r="J143" s="343">
        <v>2</v>
      </c>
      <c r="K143" s="345"/>
      <c r="L143" s="345"/>
      <c r="M143" s="343"/>
      <c r="N143" s="343" t="s">
        <v>21</v>
      </c>
      <c r="O143" s="343" t="s">
        <v>21</v>
      </c>
      <c r="P143" s="343" t="s">
        <v>22</v>
      </c>
      <c r="Q143" s="343"/>
      <c r="R143" s="343" t="s">
        <v>33</v>
      </c>
      <c r="S143" s="343" t="s">
        <v>35</v>
      </c>
    </row>
    <row r="144" spans="1:21" x14ac:dyDescent="0.25">
      <c r="A144" s="341"/>
      <c r="B144" s="342"/>
      <c r="C144" s="343"/>
      <c r="D144" s="343"/>
      <c r="E144" s="343"/>
      <c r="F144" s="343"/>
      <c r="G144" s="343"/>
      <c r="H144" s="344"/>
      <c r="I144" s="344"/>
      <c r="J144" s="343">
        <v>3</v>
      </c>
      <c r="K144" s="345"/>
      <c r="L144" s="345"/>
      <c r="M144" s="343"/>
      <c r="N144" s="343" t="s">
        <v>21</v>
      </c>
      <c r="O144" s="343" t="s">
        <v>21</v>
      </c>
      <c r="P144" s="343" t="s">
        <v>22</v>
      </c>
      <c r="Q144" s="343"/>
      <c r="R144" s="343" t="s">
        <v>33</v>
      </c>
      <c r="S144" s="343">
        <v>0.25</v>
      </c>
    </row>
    <row r="145" spans="1:19" ht="20" thickBot="1" x14ac:dyDescent="0.3">
      <c r="A145" s="347"/>
      <c r="B145" s="348"/>
      <c r="C145" s="349"/>
      <c r="D145" s="349"/>
      <c r="E145" s="349"/>
      <c r="F145" s="349"/>
      <c r="G145" s="349"/>
      <c r="H145" s="350"/>
      <c r="I145" s="350"/>
      <c r="J145" s="349">
        <v>4</v>
      </c>
      <c r="K145" s="351"/>
      <c r="L145" s="351"/>
      <c r="M145" s="349"/>
      <c r="N145" s="349" t="s">
        <v>21</v>
      </c>
      <c r="O145" s="349" t="s">
        <v>21</v>
      </c>
      <c r="P145" s="349" t="s">
        <v>22</v>
      </c>
      <c r="Q145" s="349"/>
      <c r="R145" s="349" t="s">
        <v>33</v>
      </c>
      <c r="S145" s="349">
        <v>0.25</v>
      </c>
    </row>
    <row r="146" spans="1:19" x14ac:dyDescent="0.25">
      <c r="A146" s="332"/>
      <c r="B146" s="338"/>
      <c r="C146" s="332"/>
      <c r="D146" s="332"/>
      <c r="E146" s="332"/>
      <c r="F146" s="332"/>
      <c r="G146" s="332"/>
      <c r="H146" s="339"/>
      <c r="I146" s="339"/>
      <c r="J146" s="332"/>
      <c r="K146" s="340"/>
      <c r="L146" s="340"/>
      <c r="M146" s="332"/>
      <c r="N146" s="332"/>
      <c r="O146" s="332"/>
      <c r="P146" s="332"/>
      <c r="Q146" s="332"/>
      <c r="R146" s="332"/>
      <c r="S146" s="332"/>
    </row>
    <row r="147" spans="1:19" ht="20" thickBot="1" x14ac:dyDescent="0.3">
      <c r="A147" s="332"/>
      <c r="B147" s="338"/>
      <c r="C147" s="332"/>
      <c r="D147" s="332"/>
      <c r="E147" s="332"/>
      <c r="F147" s="332"/>
      <c r="G147" s="332"/>
      <c r="H147" s="339"/>
      <c r="I147" s="339"/>
      <c r="J147" s="332"/>
      <c r="K147" s="340"/>
      <c r="L147" s="340"/>
      <c r="M147" s="332"/>
      <c r="N147" s="332"/>
      <c r="O147" s="332"/>
      <c r="P147" s="332"/>
      <c r="Q147" s="332"/>
      <c r="R147" s="332"/>
      <c r="S147" s="332"/>
    </row>
    <row r="148" spans="1:19" x14ac:dyDescent="0.25">
      <c r="A148" s="321">
        <v>43732</v>
      </c>
      <c r="B148" s="322" t="s">
        <v>36</v>
      </c>
      <c r="C148" s="323" t="s">
        <v>15</v>
      </c>
      <c r="D148" s="323">
        <v>2</v>
      </c>
      <c r="E148" s="323">
        <v>1</v>
      </c>
      <c r="F148" s="323"/>
      <c r="G148" s="323"/>
      <c r="H148" s="324"/>
      <c r="I148" s="323" t="s">
        <v>57</v>
      </c>
      <c r="J148" s="323"/>
      <c r="K148" s="325"/>
      <c r="L148" s="325"/>
      <c r="M148" s="323"/>
      <c r="N148" s="323"/>
      <c r="O148" s="323"/>
      <c r="P148" s="323"/>
      <c r="Q148" s="323"/>
      <c r="R148" s="323"/>
      <c r="S148" s="323"/>
    </row>
    <row r="149" spans="1:19" x14ac:dyDescent="0.25">
      <c r="A149" s="327"/>
      <c r="B149" s="328"/>
      <c r="C149" s="326"/>
      <c r="D149" s="326"/>
      <c r="E149" s="326"/>
      <c r="F149" s="326"/>
      <c r="G149" s="326"/>
      <c r="H149" s="329"/>
      <c r="I149" s="329"/>
      <c r="J149" s="326"/>
      <c r="K149" s="330"/>
      <c r="L149" s="330"/>
      <c r="M149" s="326"/>
      <c r="N149" s="326"/>
      <c r="O149" s="326"/>
      <c r="P149" s="326"/>
      <c r="Q149" s="326"/>
      <c r="R149" s="326"/>
      <c r="S149" s="326"/>
    </row>
    <row r="150" spans="1:19" x14ac:dyDescent="0.25">
      <c r="A150" s="341"/>
      <c r="B150" s="342" t="s">
        <v>37</v>
      </c>
      <c r="C150" s="343" t="s">
        <v>15</v>
      </c>
      <c r="D150" s="343">
        <v>3</v>
      </c>
      <c r="E150" s="343">
        <v>1</v>
      </c>
      <c r="F150" s="343">
        <v>5.84</v>
      </c>
      <c r="G150" s="343">
        <v>163</v>
      </c>
      <c r="H150" s="344">
        <f>G150/F150</f>
        <v>27.910958904109588</v>
      </c>
      <c r="I150" s="344" t="s">
        <v>226</v>
      </c>
      <c r="J150" s="343">
        <v>1</v>
      </c>
      <c r="K150" s="345">
        <v>15.06</v>
      </c>
      <c r="L150" s="345">
        <v>15.09</v>
      </c>
      <c r="M150" s="343">
        <v>600</v>
      </c>
      <c r="N150" s="343" t="s">
        <v>21</v>
      </c>
      <c r="O150" s="343" t="s">
        <v>21</v>
      </c>
      <c r="P150" s="343" t="s">
        <v>21</v>
      </c>
      <c r="Q150" s="343">
        <v>3</v>
      </c>
      <c r="R150" s="343" t="s">
        <v>225</v>
      </c>
      <c r="S150" s="343" t="s">
        <v>33</v>
      </c>
    </row>
    <row r="151" spans="1:19" s="332" customFormat="1" x14ac:dyDescent="0.25">
      <c r="A151" s="341"/>
      <c r="B151" s="342"/>
      <c r="C151" s="343"/>
      <c r="D151" s="343"/>
      <c r="E151" s="343">
        <v>2</v>
      </c>
      <c r="F151" s="343">
        <v>6.32</v>
      </c>
      <c r="G151" s="343">
        <v>163</v>
      </c>
      <c r="H151" s="344">
        <f>G151/F151</f>
        <v>25.791139240506329</v>
      </c>
      <c r="I151" s="344" t="s">
        <v>226</v>
      </c>
      <c r="J151" s="343">
        <v>2</v>
      </c>
      <c r="K151" s="345"/>
      <c r="L151" s="345"/>
      <c r="M151" s="343"/>
      <c r="N151" s="343" t="s">
        <v>21</v>
      </c>
      <c r="O151" s="343" t="s">
        <v>21</v>
      </c>
      <c r="P151" s="343" t="s">
        <v>21</v>
      </c>
      <c r="Q151" s="343"/>
      <c r="R151" s="343">
        <v>2.4</v>
      </c>
      <c r="S151" s="343" t="s">
        <v>199</v>
      </c>
    </row>
    <row r="152" spans="1:19" s="332" customFormat="1" x14ac:dyDescent="0.25">
      <c r="A152" s="341"/>
      <c r="B152" s="342"/>
      <c r="C152" s="343"/>
      <c r="D152" s="343"/>
      <c r="E152" s="343">
        <v>3</v>
      </c>
      <c r="F152" s="343"/>
      <c r="G152" s="343"/>
      <c r="H152" s="344"/>
      <c r="I152" s="343" t="s">
        <v>107</v>
      </c>
      <c r="J152" s="343">
        <v>3</v>
      </c>
      <c r="K152" s="345"/>
      <c r="L152" s="345"/>
      <c r="M152" s="343"/>
      <c r="N152" s="343" t="s">
        <v>21</v>
      </c>
      <c r="O152" s="343" t="s">
        <v>21</v>
      </c>
      <c r="P152" s="343" t="s">
        <v>21</v>
      </c>
      <c r="Q152" s="343"/>
      <c r="R152" s="442" t="s">
        <v>225</v>
      </c>
      <c r="S152" s="343" t="s">
        <v>33</v>
      </c>
    </row>
    <row r="153" spans="1:19" x14ac:dyDescent="0.25">
      <c r="A153" s="341"/>
      <c r="B153" s="342"/>
      <c r="C153" s="343"/>
      <c r="D153" s="343"/>
      <c r="E153" s="343"/>
      <c r="F153" s="343"/>
      <c r="G153" s="343"/>
      <c r="H153" s="344"/>
      <c r="I153" s="344"/>
      <c r="J153" s="343"/>
      <c r="K153" s="345"/>
      <c r="L153" s="345"/>
      <c r="M153" s="343"/>
      <c r="N153" s="343"/>
      <c r="O153" s="343"/>
      <c r="P153" s="343"/>
      <c r="Q153" s="343"/>
      <c r="R153" s="343"/>
      <c r="S153" s="343"/>
    </row>
    <row r="154" spans="1:19" x14ac:dyDescent="0.25">
      <c r="A154" s="341"/>
      <c r="B154" s="342"/>
      <c r="C154" s="343"/>
      <c r="D154" s="343"/>
      <c r="E154" s="343"/>
      <c r="F154" s="343"/>
      <c r="G154" s="343"/>
      <c r="H154" s="344"/>
      <c r="I154" s="344"/>
      <c r="J154" s="343">
        <v>1</v>
      </c>
      <c r="K154" s="345">
        <v>15.12</v>
      </c>
      <c r="L154" s="345">
        <v>15.22</v>
      </c>
      <c r="M154" s="343">
        <v>1500</v>
      </c>
      <c r="N154" s="343" t="s">
        <v>21</v>
      </c>
      <c r="O154" s="343" t="s">
        <v>21</v>
      </c>
      <c r="P154" s="343" t="s">
        <v>22</v>
      </c>
      <c r="Q154" s="343">
        <v>10</v>
      </c>
      <c r="R154" s="343" t="s">
        <v>33</v>
      </c>
      <c r="S154" s="343" t="s">
        <v>39</v>
      </c>
    </row>
    <row r="155" spans="1:19" x14ac:dyDescent="0.25">
      <c r="A155" s="341"/>
      <c r="B155" s="342"/>
      <c r="C155" s="343"/>
      <c r="D155" s="343"/>
      <c r="E155" s="343"/>
      <c r="F155" s="343"/>
      <c r="G155" s="343"/>
      <c r="H155" s="344"/>
      <c r="I155" s="344"/>
      <c r="J155" s="343">
        <v>2</v>
      </c>
      <c r="K155" s="345"/>
      <c r="L155" s="345"/>
      <c r="M155" s="343"/>
      <c r="N155" s="343" t="s">
        <v>21</v>
      </c>
      <c r="O155" s="343" t="s">
        <v>21</v>
      </c>
      <c r="P155" s="343" t="s">
        <v>22</v>
      </c>
      <c r="Q155" s="343"/>
      <c r="R155" s="343" t="s">
        <v>33</v>
      </c>
      <c r="S155" s="343" t="s">
        <v>39</v>
      </c>
    </row>
    <row r="156" spans="1:19" x14ac:dyDescent="0.25">
      <c r="A156" s="341"/>
      <c r="B156" s="342"/>
      <c r="C156" s="343"/>
      <c r="D156" s="343"/>
      <c r="E156" s="343"/>
      <c r="F156" s="343"/>
      <c r="G156" s="343"/>
      <c r="H156" s="344"/>
      <c r="I156" s="344"/>
      <c r="J156" s="343">
        <v>3</v>
      </c>
      <c r="K156" s="345"/>
      <c r="L156" s="345"/>
      <c r="M156" s="343"/>
      <c r="N156" s="343" t="s">
        <v>21</v>
      </c>
      <c r="O156" s="343" t="s">
        <v>21</v>
      </c>
      <c r="P156" s="343" t="s">
        <v>21</v>
      </c>
      <c r="Q156" s="343"/>
      <c r="R156" s="343">
        <v>0.3</v>
      </c>
      <c r="S156" s="343" t="s">
        <v>39</v>
      </c>
    </row>
    <row r="157" spans="1:19" x14ac:dyDescent="0.25">
      <c r="A157" s="327"/>
      <c r="B157" s="328"/>
      <c r="C157" s="326"/>
      <c r="D157" s="326"/>
      <c r="E157" s="326"/>
      <c r="F157" s="326"/>
      <c r="G157" s="326"/>
      <c r="H157" s="329"/>
      <c r="I157" s="329"/>
      <c r="J157" s="326"/>
      <c r="K157" s="330"/>
      <c r="L157" s="330"/>
      <c r="M157" s="326"/>
      <c r="N157" s="326"/>
      <c r="O157" s="326"/>
      <c r="P157" s="326"/>
      <c r="Q157" s="326"/>
      <c r="R157" s="326"/>
      <c r="S157" s="326"/>
    </row>
    <row r="158" spans="1:19" x14ac:dyDescent="0.25">
      <c r="A158" s="327"/>
      <c r="B158" s="328" t="s">
        <v>40</v>
      </c>
      <c r="C158" s="326" t="s">
        <v>15</v>
      </c>
      <c r="D158" s="326">
        <v>4</v>
      </c>
      <c r="E158" s="326">
        <v>1</v>
      </c>
      <c r="F158" s="326"/>
      <c r="G158" s="326"/>
      <c r="H158" s="329"/>
      <c r="I158" s="326" t="s">
        <v>57</v>
      </c>
      <c r="J158" s="326"/>
      <c r="K158" s="330"/>
      <c r="L158" s="330"/>
      <c r="M158" s="326"/>
      <c r="N158" s="326"/>
      <c r="O158" s="326"/>
      <c r="P158" s="326"/>
      <c r="Q158" s="326"/>
      <c r="R158" s="326"/>
      <c r="S158" s="326"/>
    </row>
    <row r="159" spans="1:19" ht="20" thickBot="1" x14ac:dyDescent="0.3">
      <c r="A159" s="333"/>
      <c r="B159" s="334"/>
      <c r="C159" s="335"/>
      <c r="D159" s="335"/>
      <c r="E159" s="335"/>
      <c r="F159" s="335"/>
      <c r="G159" s="335"/>
      <c r="H159" s="336"/>
      <c r="I159" s="336"/>
      <c r="J159" s="335"/>
      <c r="K159" s="337"/>
      <c r="L159" s="337"/>
      <c r="M159" s="335"/>
      <c r="N159" s="335"/>
      <c r="O159" s="335"/>
      <c r="P159" s="335"/>
      <c r="Q159" s="335"/>
      <c r="R159" s="335"/>
      <c r="S159" s="335"/>
    </row>
    <row r="160" spans="1:19" x14ac:dyDescent="0.25">
      <c r="A160" s="332"/>
      <c r="B160" s="338"/>
      <c r="C160" s="332"/>
      <c r="D160" s="332"/>
      <c r="E160" s="332"/>
      <c r="F160" s="332"/>
      <c r="G160" s="332"/>
      <c r="H160" s="339"/>
      <c r="I160" s="339"/>
      <c r="J160" s="332"/>
      <c r="K160" s="340"/>
      <c r="L160" s="340"/>
      <c r="M160" s="332"/>
      <c r="N160" s="332"/>
      <c r="O160" s="332"/>
      <c r="P160" s="332"/>
      <c r="Q160" s="332"/>
      <c r="R160" s="332"/>
      <c r="S160" s="332"/>
    </row>
    <row r="161" spans="1:20" ht="20" thickBot="1" x14ac:dyDescent="0.3">
      <c r="A161" s="332"/>
      <c r="B161" s="338"/>
      <c r="C161" s="332"/>
      <c r="D161" s="332"/>
      <c r="E161" s="332"/>
      <c r="F161" s="332"/>
      <c r="G161" s="332"/>
      <c r="H161" s="339"/>
      <c r="I161" s="339"/>
      <c r="J161" s="332"/>
      <c r="K161" s="340"/>
      <c r="L161" s="340"/>
      <c r="M161" s="332"/>
      <c r="N161" s="332"/>
      <c r="O161" s="332"/>
      <c r="P161" s="332"/>
      <c r="Q161" s="332"/>
      <c r="R161" s="332"/>
      <c r="S161" s="332"/>
    </row>
    <row r="162" spans="1:20" ht="16" customHeight="1" x14ac:dyDescent="0.25">
      <c r="A162" s="321">
        <v>43734</v>
      </c>
      <c r="B162" s="322"/>
      <c r="C162" s="323" t="s">
        <v>15</v>
      </c>
      <c r="D162" s="323">
        <v>2</v>
      </c>
      <c r="E162" s="323">
        <v>1</v>
      </c>
      <c r="F162" s="323">
        <v>3.76</v>
      </c>
      <c r="G162" s="323">
        <v>165</v>
      </c>
      <c r="H162" s="324">
        <f t="shared" ref="H162:H163" si="21">G162/F162</f>
        <v>43.882978723404257</v>
      </c>
      <c r="I162" s="324" t="s">
        <v>226</v>
      </c>
      <c r="J162" s="497" t="s">
        <v>196</v>
      </c>
      <c r="K162" s="497"/>
      <c r="L162" s="497"/>
      <c r="M162" s="497"/>
      <c r="N162" s="497"/>
      <c r="O162" s="497"/>
      <c r="P162" s="497"/>
      <c r="Q162" s="497"/>
      <c r="R162" s="497"/>
      <c r="S162" s="497"/>
      <c r="T162" s="441"/>
    </row>
    <row r="163" spans="1:20" ht="16" customHeight="1" x14ac:dyDescent="0.25">
      <c r="A163" s="327"/>
      <c r="B163" s="328"/>
      <c r="C163" s="326"/>
      <c r="D163" s="326"/>
      <c r="E163" s="326">
        <v>2</v>
      </c>
      <c r="F163" s="326">
        <v>3.76</v>
      </c>
      <c r="G163" s="326">
        <v>165</v>
      </c>
      <c r="H163" s="329">
        <f t="shared" si="21"/>
        <v>43.882978723404257</v>
      </c>
      <c r="I163" s="329" t="s">
        <v>226</v>
      </c>
      <c r="J163" s="495"/>
      <c r="K163" s="495"/>
      <c r="L163" s="495"/>
      <c r="M163" s="495"/>
      <c r="N163" s="495"/>
      <c r="O163" s="495"/>
      <c r="P163" s="495"/>
      <c r="Q163" s="495"/>
      <c r="R163" s="495"/>
      <c r="S163" s="495"/>
      <c r="T163" s="441"/>
    </row>
    <row r="164" spans="1:20" ht="16" customHeight="1" x14ac:dyDescent="0.25">
      <c r="A164" s="327"/>
      <c r="B164" s="328"/>
      <c r="C164" s="326"/>
      <c r="D164" s="326"/>
      <c r="E164" s="326">
        <v>3</v>
      </c>
      <c r="F164" s="326">
        <v>5.31</v>
      </c>
      <c r="G164" s="326">
        <v>165</v>
      </c>
      <c r="H164" s="329">
        <f>G164/F164</f>
        <v>31.073446327683619</v>
      </c>
      <c r="I164" s="329" t="s">
        <v>226</v>
      </c>
      <c r="J164" s="495"/>
      <c r="K164" s="495"/>
      <c r="L164" s="495"/>
      <c r="M164" s="495"/>
      <c r="N164" s="495"/>
      <c r="O164" s="495"/>
      <c r="P164" s="495"/>
      <c r="Q164" s="495"/>
      <c r="R164" s="495"/>
      <c r="S164" s="495"/>
      <c r="T164" s="441"/>
    </row>
    <row r="165" spans="1:20" ht="16" customHeight="1" x14ac:dyDescent="0.25">
      <c r="A165" s="327"/>
      <c r="B165" s="328"/>
      <c r="C165" s="326"/>
      <c r="D165" s="326"/>
      <c r="E165" s="326">
        <v>4</v>
      </c>
      <c r="F165" s="326">
        <v>5.31</v>
      </c>
      <c r="G165" s="326">
        <v>165</v>
      </c>
      <c r="H165" s="329">
        <f>G165/F165</f>
        <v>31.073446327683619</v>
      </c>
      <c r="I165" s="329" t="s">
        <v>226</v>
      </c>
      <c r="J165" s="495"/>
      <c r="K165" s="495"/>
      <c r="L165" s="495"/>
      <c r="M165" s="495"/>
      <c r="N165" s="495"/>
      <c r="O165" s="495"/>
      <c r="P165" s="495"/>
      <c r="Q165" s="495"/>
      <c r="R165" s="495"/>
      <c r="S165" s="495"/>
      <c r="T165" s="441"/>
    </row>
    <row r="166" spans="1:20" s="332" customFormat="1" ht="16" customHeight="1" x14ac:dyDescent="0.25">
      <c r="A166" s="327"/>
      <c r="B166" s="328"/>
      <c r="C166" s="326"/>
      <c r="D166" s="326"/>
      <c r="E166" s="326"/>
      <c r="F166" s="326"/>
      <c r="G166" s="326"/>
      <c r="H166" s="329"/>
      <c r="I166" s="329"/>
      <c r="J166" s="495"/>
      <c r="K166" s="495"/>
      <c r="L166" s="495"/>
      <c r="M166" s="495"/>
      <c r="N166" s="495"/>
      <c r="O166" s="495"/>
      <c r="P166" s="495"/>
      <c r="Q166" s="495"/>
      <c r="R166" s="495"/>
      <c r="S166" s="495"/>
      <c r="T166" s="441"/>
    </row>
    <row r="167" spans="1:20" s="332" customFormat="1" ht="16" customHeight="1" x14ac:dyDescent="0.25">
      <c r="A167" s="327"/>
      <c r="B167" s="328"/>
      <c r="C167" s="326" t="s">
        <v>15</v>
      </c>
      <c r="D167" s="326">
        <v>3</v>
      </c>
      <c r="E167" s="326">
        <v>1</v>
      </c>
      <c r="F167" s="326">
        <v>8.35</v>
      </c>
      <c r="G167" s="326">
        <v>165</v>
      </c>
      <c r="H167" s="329">
        <f>G167/F167</f>
        <v>19.76047904191617</v>
      </c>
      <c r="I167" s="329" t="s">
        <v>226</v>
      </c>
      <c r="J167" s="495"/>
      <c r="K167" s="495"/>
      <c r="L167" s="495"/>
      <c r="M167" s="495"/>
      <c r="N167" s="495"/>
      <c r="O167" s="495"/>
      <c r="P167" s="495"/>
      <c r="Q167" s="495"/>
      <c r="R167" s="495"/>
      <c r="S167" s="495"/>
      <c r="T167" s="441"/>
    </row>
    <row r="168" spans="1:20" ht="16" customHeight="1" x14ac:dyDescent="0.25">
      <c r="A168" s="327"/>
      <c r="B168" s="328"/>
      <c r="C168" s="326"/>
      <c r="D168" s="326"/>
      <c r="E168" s="326"/>
      <c r="F168" s="326"/>
      <c r="G168" s="326"/>
      <c r="H168" s="329"/>
      <c r="I168" s="329"/>
      <c r="J168" s="495"/>
      <c r="K168" s="495"/>
      <c r="L168" s="495"/>
      <c r="M168" s="495"/>
      <c r="N168" s="495"/>
      <c r="O168" s="495"/>
      <c r="P168" s="495"/>
      <c r="Q168" s="495"/>
      <c r="R168" s="495"/>
      <c r="S168" s="495"/>
      <c r="T168" s="441"/>
    </row>
    <row r="169" spans="1:20" ht="16" customHeight="1" x14ac:dyDescent="0.25">
      <c r="A169" s="327"/>
      <c r="B169" s="328"/>
      <c r="C169" s="326" t="s">
        <v>15</v>
      </c>
      <c r="D169" s="326">
        <v>4</v>
      </c>
      <c r="E169" s="326">
        <v>1</v>
      </c>
      <c r="F169" s="326">
        <v>14.2</v>
      </c>
      <c r="G169" s="326">
        <v>165</v>
      </c>
      <c r="H169" s="329">
        <f t="shared" ref="H169:H170" si="22">G169/F169</f>
        <v>11.619718309859156</v>
      </c>
      <c r="I169" s="329" t="s">
        <v>226</v>
      </c>
      <c r="J169" s="495"/>
      <c r="K169" s="495"/>
      <c r="L169" s="495"/>
      <c r="M169" s="495"/>
      <c r="N169" s="495"/>
      <c r="O169" s="495"/>
      <c r="P169" s="495"/>
      <c r="Q169" s="495"/>
      <c r="R169" s="495"/>
      <c r="S169" s="495"/>
      <c r="T169" s="441"/>
    </row>
    <row r="170" spans="1:20" ht="16" customHeight="1" x14ac:dyDescent="0.25">
      <c r="A170" s="327"/>
      <c r="B170" s="328"/>
      <c r="C170" s="326"/>
      <c r="D170" s="326"/>
      <c r="E170" s="326">
        <v>2</v>
      </c>
      <c r="F170" s="326">
        <v>35.299999999999997</v>
      </c>
      <c r="G170" s="326">
        <v>165</v>
      </c>
      <c r="H170" s="329">
        <f t="shared" si="22"/>
        <v>4.6742209631728047</v>
      </c>
      <c r="I170" s="331" t="s">
        <v>227</v>
      </c>
      <c r="J170" s="495"/>
      <c r="K170" s="495"/>
      <c r="L170" s="495"/>
      <c r="M170" s="495"/>
      <c r="N170" s="495"/>
      <c r="O170" s="495"/>
      <c r="P170" s="495"/>
      <c r="Q170" s="495"/>
      <c r="R170" s="495"/>
      <c r="S170" s="495"/>
      <c r="T170" s="441"/>
    </row>
    <row r="171" spans="1:20" ht="16" customHeight="1" x14ac:dyDescent="0.25">
      <c r="A171" s="327"/>
      <c r="B171" s="328"/>
      <c r="C171" s="326"/>
      <c r="D171" s="326"/>
      <c r="E171" s="326"/>
      <c r="F171" s="326"/>
      <c r="G171" s="326"/>
      <c r="H171" s="329"/>
      <c r="I171" s="329"/>
      <c r="J171" s="495"/>
      <c r="K171" s="495"/>
      <c r="L171" s="495"/>
      <c r="M171" s="495"/>
      <c r="N171" s="495"/>
      <c r="O171" s="495"/>
      <c r="P171" s="495"/>
      <c r="Q171" s="495"/>
      <c r="R171" s="495"/>
      <c r="S171" s="495"/>
      <c r="T171" s="441"/>
    </row>
    <row r="172" spans="1:20" ht="16" customHeight="1" x14ac:dyDescent="0.25">
      <c r="A172" s="327"/>
      <c r="B172" s="328"/>
      <c r="C172" s="326" t="s">
        <v>15</v>
      </c>
      <c r="D172" s="326">
        <v>5</v>
      </c>
      <c r="E172" s="326">
        <v>1</v>
      </c>
      <c r="F172" s="326">
        <v>5.47</v>
      </c>
      <c r="G172" s="326">
        <v>165</v>
      </c>
      <c r="H172" s="329">
        <f t="shared" ref="H172:H180" si="23">G172/F172</f>
        <v>30.164533820840951</v>
      </c>
      <c r="I172" s="329" t="s">
        <v>226</v>
      </c>
      <c r="J172" s="495"/>
      <c r="K172" s="495"/>
      <c r="L172" s="495"/>
      <c r="M172" s="495"/>
      <c r="N172" s="495"/>
      <c r="O172" s="495"/>
      <c r="P172" s="495"/>
      <c r="Q172" s="495"/>
      <c r="R172" s="495"/>
      <c r="S172" s="495"/>
      <c r="T172" s="441"/>
    </row>
    <row r="173" spans="1:20" ht="16" customHeight="1" x14ac:dyDescent="0.25">
      <c r="A173" s="327"/>
      <c r="B173" s="328"/>
      <c r="C173" s="326"/>
      <c r="D173" s="326"/>
      <c r="E173" s="326">
        <v>2</v>
      </c>
      <c r="F173" s="326">
        <v>6.3</v>
      </c>
      <c r="G173" s="326">
        <v>165</v>
      </c>
      <c r="H173" s="329">
        <f t="shared" si="23"/>
        <v>26.19047619047619</v>
      </c>
      <c r="I173" s="329" t="s">
        <v>226</v>
      </c>
      <c r="J173" s="495"/>
      <c r="K173" s="495"/>
      <c r="L173" s="495"/>
      <c r="M173" s="495"/>
      <c r="N173" s="495"/>
      <c r="O173" s="495"/>
      <c r="P173" s="495"/>
      <c r="Q173" s="495"/>
      <c r="R173" s="495"/>
      <c r="S173" s="495"/>
      <c r="T173" s="441"/>
    </row>
    <row r="174" spans="1:20" ht="16" customHeight="1" x14ac:dyDescent="0.25">
      <c r="A174" s="327"/>
      <c r="B174" s="328"/>
      <c r="C174" s="326"/>
      <c r="D174" s="326"/>
      <c r="E174" s="326">
        <v>3</v>
      </c>
      <c r="F174" s="326">
        <v>7.3</v>
      </c>
      <c r="G174" s="326">
        <v>165</v>
      </c>
      <c r="H174" s="329">
        <f t="shared" si="23"/>
        <v>22.602739726027398</v>
      </c>
      <c r="I174" s="329" t="s">
        <v>226</v>
      </c>
      <c r="J174" s="495"/>
      <c r="K174" s="495"/>
      <c r="L174" s="495"/>
      <c r="M174" s="495"/>
      <c r="N174" s="495"/>
      <c r="O174" s="495"/>
      <c r="P174" s="495"/>
      <c r="Q174" s="495"/>
      <c r="R174" s="495"/>
      <c r="S174" s="495"/>
      <c r="T174" s="441"/>
    </row>
    <row r="175" spans="1:20" ht="16" customHeight="1" x14ac:dyDescent="0.25">
      <c r="A175" s="327"/>
      <c r="B175" s="328"/>
      <c r="C175" s="326"/>
      <c r="D175" s="326"/>
      <c r="E175" s="326">
        <v>4</v>
      </c>
      <c r="F175" s="326">
        <v>7.55</v>
      </c>
      <c r="G175" s="326">
        <v>165</v>
      </c>
      <c r="H175" s="329">
        <f t="shared" si="23"/>
        <v>21.85430463576159</v>
      </c>
      <c r="I175" s="329" t="s">
        <v>226</v>
      </c>
      <c r="J175" s="495"/>
      <c r="K175" s="495"/>
      <c r="L175" s="495"/>
      <c r="M175" s="495"/>
      <c r="N175" s="495"/>
      <c r="O175" s="495"/>
      <c r="P175" s="495"/>
      <c r="Q175" s="495"/>
      <c r="R175" s="495"/>
      <c r="S175" s="495"/>
      <c r="T175" s="441"/>
    </row>
    <row r="176" spans="1:20" ht="16" customHeight="1" x14ac:dyDescent="0.25">
      <c r="A176" s="327"/>
      <c r="B176" s="328"/>
      <c r="C176" s="326"/>
      <c r="D176" s="326"/>
      <c r="E176" s="326">
        <v>5</v>
      </c>
      <c r="F176" s="326">
        <v>7.96</v>
      </c>
      <c r="G176" s="326">
        <v>165</v>
      </c>
      <c r="H176" s="329">
        <f t="shared" si="23"/>
        <v>20.728643216080403</v>
      </c>
      <c r="I176" s="329" t="s">
        <v>226</v>
      </c>
      <c r="J176" s="495"/>
      <c r="K176" s="495"/>
      <c r="L176" s="495"/>
      <c r="M176" s="495"/>
      <c r="N176" s="495"/>
      <c r="O176" s="495"/>
      <c r="P176" s="495"/>
      <c r="Q176" s="495"/>
      <c r="R176" s="495"/>
      <c r="S176" s="495"/>
      <c r="T176" s="441"/>
    </row>
    <row r="177" spans="1:20" ht="16" customHeight="1" x14ac:dyDescent="0.25">
      <c r="A177" s="327"/>
      <c r="B177" s="328"/>
      <c r="C177" s="326"/>
      <c r="D177" s="326"/>
      <c r="E177" s="326">
        <v>6</v>
      </c>
      <c r="F177" s="326">
        <v>8.5500000000000007</v>
      </c>
      <c r="G177" s="326">
        <v>165</v>
      </c>
      <c r="H177" s="329">
        <f t="shared" si="23"/>
        <v>19.298245614035086</v>
      </c>
      <c r="I177" s="329" t="s">
        <v>226</v>
      </c>
      <c r="J177" s="495"/>
      <c r="K177" s="495"/>
      <c r="L177" s="495"/>
      <c r="M177" s="495"/>
      <c r="N177" s="495"/>
      <c r="O177" s="495"/>
      <c r="P177" s="495"/>
      <c r="Q177" s="495"/>
      <c r="R177" s="495"/>
      <c r="S177" s="495"/>
      <c r="T177" s="441"/>
    </row>
    <row r="178" spans="1:20" ht="16" customHeight="1" x14ac:dyDescent="0.25">
      <c r="A178" s="327"/>
      <c r="B178" s="328"/>
      <c r="C178" s="326"/>
      <c r="D178" s="326"/>
      <c r="E178" s="326">
        <v>7</v>
      </c>
      <c r="F178" s="326">
        <v>9.1</v>
      </c>
      <c r="G178" s="326">
        <v>165</v>
      </c>
      <c r="H178" s="329">
        <f t="shared" si="23"/>
        <v>18.131868131868131</v>
      </c>
      <c r="I178" s="329" t="s">
        <v>226</v>
      </c>
      <c r="J178" s="495"/>
      <c r="K178" s="495"/>
      <c r="L178" s="495"/>
      <c r="M178" s="495"/>
      <c r="N178" s="495"/>
      <c r="O178" s="495"/>
      <c r="P178" s="495"/>
      <c r="Q178" s="495"/>
      <c r="R178" s="495"/>
      <c r="S178" s="495"/>
      <c r="T178" s="441"/>
    </row>
    <row r="179" spans="1:20" ht="16" customHeight="1" x14ac:dyDescent="0.25">
      <c r="A179" s="327"/>
      <c r="B179" s="328"/>
      <c r="C179" s="326"/>
      <c r="D179" s="326"/>
      <c r="E179" s="326">
        <v>8</v>
      </c>
      <c r="F179" s="326">
        <v>10.199999999999999</v>
      </c>
      <c r="G179" s="326">
        <v>165</v>
      </c>
      <c r="H179" s="329">
        <f t="shared" si="23"/>
        <v>16.176470588235293</v>
      </c>
      <c r="I179" s="329" t="s">
        <v>226</v>
      </c>
      <c r="J179" s="495"/>
      <c r="K179" s="495"/>
      <c r="L179" s="495"/>
      <c r="M179" s="495"/>
      <c r="N179" s="495"/>
      <c r="O179" s="495"/>
      <c r="P179" s="495"/>
      <c r="Q179" s="495"/>
      <c r="R179" s="495"/>
      <c r="S179" s="495"/>
      <c r="T179" s="441"/>
    </row>
    <row r="180" spans="1:20" ht="16" customHeight="1" x14ac:dyDescent="0.25">
      <c r="A180" s="327"/>
      <c r="B180" s="328"/>
      <c r="C180" s="326"/>
      <c r="D180" s="326"/>
      <c r="E180" s="326">
        <v>9</v>
      </c>
      <c r="F180" s="326">
        <v>11.53</v>
      </c>
      <c r="G180" s="326">
        <v>165</v>
      </c>
      <c r="H180" s="329">
        <f t="shared" si="23"/>
        <v>14.310494362532525</v>
      </c>
      <c r="I180" s="329" t="s">
        <v>226</v>
      </c>
      <c r="J180" s="495"/>
      <c r="K180" s="495"/>
      <c r="L180" s="495"/>
      <c r="M180" s="495"/>
      <c r="N180" s="495"/>
      <c r="O180" s="495"/>
      <c r="P180" s="495"/>
      <c r="Q180" s="495"/>
      <c r="R180" s="495"/>
      <c r="S180" s="495"/>
      <c r="T180" s="441"/>
    </row>
    <row r="181" spans="1:20" ht="16" customHeight="1" x14ac:dyDescent="0.25">
      <c r="A181" s="327"/>
      <c r="B181" s="328"/>
      <c r="C181" s="326"/>
      <c r="D181" s="326"/>
      <c r="E181" s="326">
        <v>10</v>
      </c>
      <c r="F181" s="326"/>
      <c r="G181" s="326"/>
      <c r="H181" s="329"/>
      <c r="I181" s="326" t="s">
        <v>57</v>
      </c>
      <c r="J181" s="495"/>
      <c r="K181" s="495"/>
      <c r="L181" s="495"/>
      <c r="M181" s="495"/>
      <c r="N181" s="495"/>
      <c r="O181" s="495"/>
      <c r="P181" s="495"/>
      <c r="Q181" s="495"/>
      <c r="R181" s="495"/>
      <c r="S181" s="495"/>
      <c r="T181" s="441"/>
    </row>
    <row r="182" spans="1:20" ht="16" customHeight="1" x14ac:dyDescent="0.25">
      <c r="A182" s="327"/>
      <c r="B182" s="328"/>
      <c r="C182" s="326"/>
      <c r="D182" s="326"/>
      <c r="E182" s="326">
        <v>11</v>
      </c>
      <c r="F182" s="326"/>
      <c r="G182" s="326"/>
      <c r="H182" s="329"/>
      <c r="I182" s="326" t="s">
        <v>57</v>
      </c>
      <c r="J182" s="495"/>
      <c r="K182" s="495"/>
      <c r="L182" s="495"/>
      <c r="M182" s="495"/>
      <c r="N182" s="495"/>
      <c r="O182" s="495"/>
      <c r="P182" s="495"/>
      <c r="Q182" s="495"/>
      <c r="R182" s="495"/>
      <c r="S182" s="495"/>
      <c r="T182" s="441"/>
    </row>
    <row r="183" spans="1:20" x14ac:dyDescent="0.25">
      <c r="A183" s="327"/>
      <c r="B183" s="328"/>
      <c r="C183" s="326"/>
      <c r="D183" s="326"/>
      <c r="E183" s="326"/>
      <c r="F183" s="326"/>
      <c r="G183" s="326"/>
      <c r="H183" s="329"/>
      <c r="I183" s="329"/>
      <c r="J183" s="326"/>
      <c r="K183" s="330"/>
      <c r="L183" s="330"/>
      <c r="M183" s="326"/>
      <c r="N183" s="326"/>
      <c r="O183" s="326"/>
      <c r="P183" s="326"/>
      <c r="Q183" s="326"/>
      <c r="R183" s="326"/>
      <c r="S183" s="326"/>
    </row>
    <row r="184" spans="1:20" x14ac:dyDescent="0.25">
      <c r="A184" s="341"/>
      <c r="B184" s="342"/>
      <c r="C184" s="343" t="s">
        <v>15</v>
      </c>
      <c r="D184" s="343">
        <v>6</v>
      </c>
      <c r="E184" s="343">
        <v>1</v>
      </c>
      <c r="F184" s="343">
        <v>7.7</v>
      </c>
      <c r="G184" s="343">
        <v>165</v>
      </c>
      <c r="H184" s="344">
        <f t="shared" ref="H184:H186" si="24">G184/F184</f>
        <v>21.428571428571427</v>
      </c>
      <c r="I184" s="344" t="s">
        <v>226</v>
      </c>
      <c r="J184" s="343">
        <v>1</v>
      </c>
      <c r="K184" s="345">
        <v>16.41</v>
      </c>
      <c r="L184" s="345">
        <v>16.510000000000002</v>
      </c>
      <c r="M184" s="343">
        <v>600</v>
      </c>
      <c r="N184" s="343" t="s">
        <v>21</v>
      </c>
      <c r="O184" s="343" t="s">
        <v>21</v>
      </c>
      <c r="P184" s="343" t="s">
        <v>21</v>
      </c>
      <c r="Q184" s="343">
        <v>10</v>
      </c>
      <c r="R184" s="442" t="s">
        <v>225</v>
      </c>
      <c r="S184" s="343" t="s">
        <v>33</v>
      </c>
    </row>
    <row r="185" spans="1:20" x14ac:dyDescent="0.25">
      <c r="A185" s="341"/>
      <c r="B185" s="342"/>
      <c r="C185" s="343"/>
      <c r="D185" s="343"/>
      <c r="E185" s="343">
        <v>2</v>
      </c>
      <c r="F185" s="343">
        <v>8.8000000000000007</v>
      </c>
      <c r="G185" s="343">
        <v>165</v>
      </c>
      <c r="H185" s="344">
        <f t="shared" si="24"/>
        <v>18.75</v>
      </c>
      <c r="I185" s="344" t="s">
        <v>226</v>
      </c>
      <c r="J185" s="343">
        <v>2</v>
      </c>
      <c r="K185" s="345"/>
      <c r="L185" s="345"/>
      <c r="M185" s="343"/>
      <c r="N185" s="343" t="s">
        <v>21</v>
      </c>
      <c r="O185" s="343" t="s">
        <v>21</v>
      </c>
      <c r="P185" s="343" t="s">
        <v>21</v>
      </c>
      <c r="Q185" s="343"/>
      <c r="R185" s="442" t="s">
        <v>225</v>
      </c>
      <c r="S185" s="343" t="s">
        <v>33</v>
      </c>
    </row>
    <row r="186" spans="1:20" x14ac:dyDescent="0.25">
      <c r="A186" s="341"/>
      <c r="B186" s="342"/>
      <c r="C186" s="343"/>
      <c r="D186" s="343"/>
      <c r="E186" s="343">
        <v>3</v>
      </c>
      <c r="F186" s="343">
        <v>101</v>
      </c>
      <c r="G186" s="343">
        <v>165</v>
      </c>
      <c r="H186" s="344">
        <f t="shared" si="24"/>
        <v>1.6336633663366336</v>
      </c>
      <c r="I186" s="373" t="s">
        <v>89</v>
      </c>
      <c r="J186" s="343">
        <v>3</v>
      </c>
      <c r="K186" s="345"/>
      <c r="L186" s="345"/>
      <c r="M186" s="343"/>
      <c r="N186" s="343" t="s">
        <v>21</v>
      </c>
      <c r="O186" s="343" t="s">
        <v>21</v>
      </c>
      <c r="P186" s="343" t="s">
        <v>21</v>
      </c>
      <c r="Q186" s="343"/>
      <c r="R186" s="442">
        <v>7.2</v>
      </c>
      <c r="S186" s="343" t="s">
        <v>33</v>
      </c>
    </row>
    <row r="187" spans="1:20" x14ac:dyDescent="0.25">
      <c r="A187" s="341"/>
      <c r="B187" s="342"/>
      <c r="C187" s="343"/>
      <c r="D187" s="343"/>
      <c r="E187" s="343">
        <v>4</v>
      </c>
      <c r="F187" s="343"/>
      <c r="G187" s="343"/>
      <c r="H187" s="344"/>
      <c r="I187" s="344"/>
      <c r="J187" s="343">
        <v>4</v>
      </c>
      <c r="K187" s="345"/>
      <c r="L187" s="345"/>
      <c r="M187" s="343"/>
      <c r="N187" s="343" t="s">
        <v>21</v>
      </c>
      <c r="O187" s="343" t="s">
        <v>21</v>
      </c>
      <c r="P187" s="343" t="s">
        <v>21</v>
      </c>
      <c r="Q187" s="343"/>
      <c r="R187" s="442" t="s">
        <v>225</v>
      </c>
      <c r="S187" s="343" t="s">
        <v>33</v>
      </c>
    </row>
    <row r="188" spans="1:20" s="360" customFormat="1" x14ac:dyDescent="0.25">
      <c r="A188" s="358"/>
      <c r="B188" s="338"/>
      <c r="C188" s="332"/>
      <c r="D188" s="332"/>
      <c r="E188" s="332"/>
      <c r="F188" s="332"/>
      <c r="G188" s="332"/>
      <c r="H188" s="339"/>
      <c r="I188" s="339"/>
      <c r="J188" s="332"/>
      <c r="K188" s="340"/>
      <c r="L188" s="340"/>
      <c r="M188" s="332"/>
      <c r="N188" s="332"/>
      <c r="O188" s="332"/>
      <c r="P188" s="332"/>
      <c r="Q188" s="332"/>
      <c r="R188" s="332"/>
      <c r="S188" s="332"/>
    </row>
    <row r="189" spans="1:20" x14ac:dyDescent="0.25">
      <c r="A189" s="341"/>
      <c r="B189" s="342"/>
      <c r="C189" s="343"/>
      <c r="D189" s="343"/>
      <c r="E189" s="343"/>
      <c r="F189" s="343"/>
      <c r="G189" s="343"/>
      <c r="H189" s="344"/>
      <c r="I189" s="344"/>
      <c r="J189" s="343">
        <v>1</v>
      </c>
      <c r="K189" s="345">
        <v>16.54</v>
      </c>
      <c r="L189" s="345">
        <v>16.59</v>
      </c>
      <c r="M189" s="343">
        <v>1000</v>
      </c>
      <c r="N189" s="343" t="s">
        <v>21</v>
      </c>
      <c r="O189" s="343" t="s">
        <v>21</v>
      </c>
      <c r="P189" s="343" t="s">
        <v>22</v>
      </c>
      <c r="Q189" s="343">
        <v>5</v>
      </c>
      <c r="R189" s="343"/>
      <c r="S189" s="343">
        <v>0.3</v>
      </c>
    </row>
    <row r="190" spans="1:20" x14ac:dyDescent="0.25">
      <c r="A190" s="341"/>
      <c r="B190" s="342"/>
      <c r="C190" s="343"/>
      <c r="D190" s="343"/>
      <c r="E190" s="343"/>
      <c r="F190" s="343"/>
      <c r="G190" s="343"/>
      <c r="H190" s="344"/>
      <c r="I190" s="344"/>
      <c r="J190" s="343">
        <v>2</v>
      </c>
      <c r="K190" s="345"/>
      <c r="L190" s="345"/>
      <c r="M190" s="343"/>
      <c r="N190" s="343" t="s">
        <v>21</v>
      </c>
      <c r="O190" s="343" t="s">
        <v>21</v>
      </c>
      <c r="P190" s="343" t="s">
        <v>22</v>
      </c>
      <c r="Q190" s="343"/>
      <c r="R190" s="343"/>
      <c r="S190" s="343" t="s">
        <v>43</v>
      </c>
    </row>
    <row r="191" spans="1:20" x14ac:dyDescent="0.25">
      <c r="A191" s="341"/>
      <c r="B191" s="342"/>
      <c r="C191" s="343"/>
      <c r="D191" s="343"/>
      <c r="E191" s="343"/>
      <c r="F191" s="343"/>
      <c r="G191" s="343"/>
      <c r="H191" s="344"/>
      <c r="I191" s="344"/>
      <c r="J191" s="343">
        <v>3</v>
      </c>
      <c r="K191" s="345"/>
      <c r="L191" s="345"/>
      <c r="M191" s="343"/>
      <c r="N191" s="343" t="s">
        <v>21</v>
      </c>
      <c r="O191" s="343" t="s">
        <v>21</v>
      </c>
      <c r="P191" s="343" t="s">
        <v>22</v>
      </c>
      <c r="Q191" s="343"/>
      <c r="R191" s="343"/>
      <c r="S191" s="343" t="s">
        <v>33</v>
      </c>
    </row>
    <row r="192" spans="1:20" x14ac:dyDescent="0.25">
      <c r="A192" s="341"/>
      <c r="B192" s="342"/>
      <c r="C192" s="343"/>
      <c r="D192" s="343"/>
      <c r="E192" s="343"/>
      <c r="F192" s="343"/>
      <c r="G192" s="343"/>
      <c r="H192" s="344"/>
      <c r="I192" s="344"/>
      <c r="J192" s="343">
        <v>4</v>
      </c>
      <c r="K192" s="345"/>
      <c r="L192" s="345"/>
      <c r="M192" s="343"/>
      <c r="N192" s="343" t="s">
        <v>21</v>
      </c>
      <c r="O192" s="343" t="s">
        <v>21</v>
      </c>
      <c r="P192" s="343" t="s">
        <v>22</v>
      </c>
      <c r="Q192" s="343"/>
      <c r="R192" s="343"/>
      <c r="S192" s="343">
        <v>1</v>
      </c>
    </row>
    <row r="193" spans="1:21" s="360" customFormat="1" x14ac:dyDescent="0.25">
      <c r="A193" s="358"/>
      <c r="B193" s="338"/>
      <c r="C193" s="332"/>
      <c r="D193" s="332"/>
      <c r="E193" s="332"/>
      <c r="F193" s="332"/>
      <c r="G193" s="332"/>
      <c r="H193" s="339"/>
      <c r="I193" s="339"/>
      <c r="J193" s="332"/>
      <c r="K193" s="340"/>
      <c r="L193" s="340"/>
      <c r="M193" s="332"/>
      <c r="N193" s="332"/>
      <c r="O193" s="332"/>
      <c r="P193" s="332"/>
      <c r="Q193" s="332"/>
      <c r="R193" s="332"/>
      <c r="S193" s="332"/>
    </row>
    <row r="194" spans="1:21" x14ac:dyDescent="0.25">
      <c r="A194" s="341"/>
      <c r="B194" s="342"/>
      <c r="C194" s="343" t="s">
        <v>15</v>
      </c>
      <c r="D194" s="343">
        <v>7</v>
      </c>
      <c r="E194" s="343">
        <v>1</v>
      </c>
      <c r="F194" s="343">
        <v>7.15</v>
      </c>
      <c r="G194" s="343">
        <v>165</v>
      </c>
      <c r="H194" s="344">
        <f t="shared" ref="H194:H198" si="25">G194/F194</f>
        <v>23.076923076923077</v>
      </c>
      <c r="I194" s="344" t="s">
        <v>226</v>
      </c>
      <c r="J194" s="343">
        <v>1</v>
      </c>
      <c r="K194" s="345">
        <v>17.38</v>
      </c>
      <c r="L194" s="345">
        <v>17.43</v>
      </c>
      <c r="M194" s="343">
        <v>1000</v>
      </c>
      <c r="N194" s="343" t="s">
        <v>21</v>
      </c>
      <c r="O194" s="343" t="s">
        <v>21</v>
      </c>
      <c r="P194" s="343" t="s">
        <v>22</v>
      </c>
      <c r="Q194" s="343">
        <v>5</v>
      </c>
      <c r="R194" s="343" t="s">
        <v>33</v>
      </c>
      <c r="S194" s="343">
        <v>20</v>
      </c>
    </row>
    <row r="195" spans="1:21" x14ac:dyDescent="0.25">
      <c r="A195" s="341"/>
      <c r="B195" s="342"/>
      <c r="C195" s="343"/>
      <c r="D195" s="343"/>
      <c r="E195" s="343">
        <v>2</v>
      </c>
      <c r="F195" s="343">
        <v>7.5</v>
      </c>
      <c r="G195" s="343">
        <v>165</v>
      </c>
      <c r="H195" s="344">
        <f t="shared" si="25"/>
        <v>22</v>
      </c>
      <c r="I195" s="344" t="s">
        <v>226</v>
      </c>
      <c r="J195" s="343">
        <v>2</v>
      </c>
      <c r="K195" s="345"/>
      <c r="L195" s="345"/>
      <c r="M195" s="343"/>
      <c r="N195" s="343" t="s">
        <v>21</v>
      </c>
      <c r="O195" s="343" t="s">
        <v>21</v>
      </c>
      <c r="P195" s="343" t="s">
        <v>22</v>
      </c>
      <c r="Q195" s="343"/>
      <c r="R195" s="343" t="s">
        <v>33</v>
      </c>
      <c r="S195" s="343">
        <v>1.6</v>
      </c>
    </row>
    <row r="196" spans="1:21" x14ac:dyDescent="0.25">
      <c r="A196" s="341"/>
      <c r="B196" s="342"/>
      <c r="C196" s="343"/>
      <c r="D196" s="343"/>
      <c r="E196" s="343">
        <v>3</v>
      </c>
      <c r="F196" s="343">
        <v>8.9</v>
      </c>
      <c r="G196" s="343">
        <v>165</v>
      </c>
      <c r="H196" s="344">
        <f t="shared" si="25"/>
        <v>18.539325842696627</v>
      </c>
      <c r="I196" s="344" t="s">
        <v>226</v>
      </c>
      <c r="J196" s="343">
        <v>3</v>
      </c>
      <c r="K196" s="345"/>
      <c r="L196" s="345"/>
      <c r="M196" s="343"/>
      <c r="N196" s="343" t="s">
        <v>21</v>
      </c>
      <c r="O196" s="343" t="s">
        <v>21</v>
      </c>
      <c r="P196" s="343" t="s">
        <v>22</v>
      </c>
      <c r="Q196" s="343"/>
      <c r="R196" s="343" t="s">
        <v>33</v>
      </c>
      <c r="S196" s="343">
        <v>3.6</v>
      </c>
    </row>
    <row r="197" spans="1:21" x14ac:dyDescent="0.25">
      <c r="A197" s="341"/>
      <c r="B197" s="342"/>
      <c r="C197" s="343"/>
      <c r="D197" s="343"/>
      <c r="E197" s="343">
        <v>4</v>
      </c>
      <c r="F197" s="343">
        <v>10.199999999999999</v>
      </c>
      <c r="G197" s="343">
        <v>165</v>
      </c>
      <c r="H197" s="344">
        <f t="shared" si="25"/>
        <v>16.176470588235293</v>
      </c>
      <c r="I197" s="344" t="s">
        <v>226</v>
      </c>
      <c r="J197" s="343">
        <v>4</v>
      </c>
      <c r="K197" s="345"/>
      <c r="L197" s="345"/>
      <c r="M197" s="343"/>
      <c r="N197" s="343" t="s">
        <v>21</v>
      </c>
      <c r="O197" s="343" t="s">
        <v>21</v>
      </c>
      <c r="P197" s="343" t="s">
        <v>21</v>
      </c>
      <c r="Q197" s="343"/>
      <c r="R197" s="343">
        <v>2.2000000000000002</v>
      </c>
      <c r="S197" s="343" t="s">
        <v>33</v>
      </c>
    </row>
    <row r="198" spans="1:21" x14ac:dyDescent="0.25">
      <c r="A198" s="341"/>
      <c r="B198" s="342"/>
      <c r="C198" s="343"/>
      <c r="D198" s="343"/>
      <c r="E198" s="343">
        <v>5</v>
      </c>
      <c r="F198" s="343">
        <v>16.899999999999999</v>
      </c>
      <c r="G198" s="343">
        <v>165</v>
      </c>
      <c r="H198" s="344">
        <f t="shared" si="25"/>
        <v>9.7633136094674562</v>
      </c>
      <c r="I198" s="331" t="s">
        <v>227</v>
      </c>
      <c r="J198" s="343">
        <v>5</v>
      </c>
      <c r="K198" s="345"/>
      <c r="L198" s="345"/>
      <c r="M198" s="343"/>
      <c r="N198" s="343" t="s">
        <v>21</v>
      </c>
      <c r="O198" s="343" t="s">
        <v>21</v>
      </c>
      <c r="P198" s="343" t="s">
        <v>22</v>
      </c>
      <c r="Q198" s="343"/>
      <c r="R198" s="343" t="s">
        <v>33</v>
      </c>
      <c r="S198" s="343">
        <v>1.6</v>
      </c>
    </row>
    <row r="199" spans="1:21" x14ac:dyDescent="0.25">
      <c r="A199" s="341"/>
      <c r="B199" s="342"/>
      <c r="C199" s="343"/>
      <c r="D199" s="343"/>
      <c r="E199" s="343">
        <v>6</v>
      </c>
      <c r="F199" s="343"/>
      <c r="G199" s="343"/>
      <c r="H199" s="344"/>
      <c r="I199" s="343" t="s">
        <v>64</v>
      </c>
      <c r="J199" s="343">
        <v>6</v>
      </c>
      <c r="K199" s="345"/>
      <c r="L199" s="345"/>
      <c r="M199" s="343"/>
      <c r="N199" s="343" t="s">
        <v>21</v>
      </c>
      <c r="O199" s="343" t="s">
        <v>21</v>
      </c>
      <c r="P199" s="343" t="s">
        <v>21</v>
      </c>
      <c r="Q199" s="343"/>
      <c r="R199" s="343">
        <v>0.6</v>
      </c>
      <c r="S199" s="343">
        <v>3.6</v>
      </c>
    </row>
    <row r="200" spans="1:21" ht="20" thickBot="1" x14ac:dyDescent="0.3">
      <c r="A200" s="347"/>
      <c r="B200" s="348"/>
      <c r="C200" s="349"/>
      <c r="D200" s="349"/>
      <c r="E200" s="349">
        <v>7</v>
      </c>
      <c r="F200" s="349"/>
      <c r="G200" s="349"/>
      <c r="H200" s="350"/>
      <c r="I200" s="349" t="s">
        <v>74</v>
      </c>
      <c r="J200" s="349">
        <v>7</v>
      </c>
      <c r="K200" s="351"/>
      <c r="L200" s="351"/>
      <c r="M200" s="349"/>
      <c r="N200" s="349" t="s">
        <v>21</v>
      </c>
      <c r="O200" s="349" t="s">
        <v>21</v>
      </c>
      <c r="P200" s="349" t="s">
        <v>22</v>
      </c>
      <c r="Q200" s="349"/>
      <c r="R200" s="349"/>
      <c r="S200" s="349" t="s">
        <v>51</v>
      </c>
    </row>
    <row r="201" spans="1:21" x14ac:dyDescent="0.25">
      <c r="A201" s="332"/>
      <c r="B201" s="338"/>
      <c r="C201" s="332"/>
      <c r="D201" s="332"/>
      <c r="E201" s="332"/>
      <c r="F201" s="332"/>
      <c r="G201" s="332"/>
      <c r="H201" s="339"/>
      <c r="I201" s="339"/>
      <c r="J201" s="332"/>
      <c r="K201" s="340"/>
      <c r="L201" s="340"/>
      <c r="M201" s="332"/>
      <c r="N201" s="332"/>
      <c r="O201" s="332"/>
      <c r="P201" s="332"/>
      <c r="Q201" s="332"/>
      <c r="R201" s="332"/>
      <c r="S201" s="332"/>
    </row>
    <row r="202" spans="1:21" ht="20" thickBot="1" x14ac:dyDescent="0.3">
      <c r="A202" s="332"/>
      <c r="B202" s="338"/>
      <c r="C202" s="332"/>
      <c r="D202" s="332"/>
      <c r="E202" s="332"/>
      <c r="F202" s="332"/>
      <c r="G202" s="332"/>
      <c r="H202" s="339"/>
      <c r="I202" s="339"/>
      <c r="J202" s="332"/>
      <c r="K202" s="340"/>
      <c r="L202" s="340"/>
      <c r="M202" s="332"/>
      <c r="N202" s="332"/>
      <c r="O202" s="332"/>
      <c r="P202" s="332"/>
      <c r="Q202" s="332"/>
      <c r="R202" s="332"/>
      <c r="S202" s="332"/>
    </row>
    <row r="203" spans="1:21" x14ac:dyDescent="0.25">
      <c r="A203" s="367">
        <v>43738</v>
      </c>
      <c r="B203" s="368"/>
      <c r="C203" s="369" t="s">
        <v>15</v>
      </c>
      <c r="D203" s="369">
        <v>4</v>
      </c>
      <c r="E203" s="369">
        <v>1</v>
      </c>
      <c r="F203" s="369">
        <v>4.5</v>
      </c>
      <c r="G203" s="369">
        <v>165</v>
      </c>
      <c r="H203" s="370">
        <f t="shared" ref="H203:H204" si="26">G203/F203</f>
        <v>36.666666666666664</v>
      </c>
      <c r="I203" s="370" t="s">
        <v>226</v>
      </c>
      <c r="J203" s="369">
        <v>1</v>
      </c>
      <c r="K203" s="371">
        <v>16.46</v>
      </c>
      <c r="L203" s="371">
        <v>16.510000000000002</v>
      </c>
      <c r="M203" s="369">
        <v>800</v>
      </c>
      <c r="N203" s="369" t="s">
        <v>21</v>
      </c>
      <c r="O203" s="369" t="s">
        <v>21</v>
      </c>
      <c r="P203" s="369" t="s">
        <v>21</v>
      </c>
      <c r="Q203" s="369">
        <v>5</v>
      </c>
      <c r="R203" s="369"/>
      <c r="S203" s="369" t="s">
        <v>33</v>
      </c>
    </row>
    <row r="204" spans="1:21" x14ac:dyDescent="0.25">
      <c r="A204" s="341"/>
      <c r="B204" s="342"/>
      <c r="C204" s="343"/>
      <c r="D204" s="343"/>
      <c r="E204" s="343">
        <v>2</v>
      </c>
      <c r="F204" s="343">
        <v>5.2</v>
      </c>
      <c r="G204" s="343">
        <v>165</v>
      </c>
      <c r="H204" s="344">
        <f t="shared" si="26"/>
        <v>31.73076923076923</v>
      </c>
      <c r="I204" s="344" t="s">
        <v>226</v>
      </c>
      <c r="J204" s="343">
        <v>2</v>
      </c>
      <c r="K204" s="345"/>
      <c r="L204" s="345"/>
      <c r="M204" s="343"/>
      <c r="N204" s="343" t="s">
        <v>21</v>
      </c>
      <c r="O204" s="343" t="s">
        <v>21</v>
      </c>
      <c r="P204" s="343" t="s">
        <v>21</v>
      </c>
      <c r="Q204" s="343"/>
      <c r="R204" s="343"/>
      <c r="S204" s="343" t="s">
        <v>33</v>
      </c>
    </row>
    <row r="205" spans="1:21" x14ac:dyDescent="0.25">
      <c r="A205" s="327"/>
      <c r="B205" s="328"/>
      <c r="C205" s="326"/>
      <c r="D205" s="326"/>
      <c r="E205" s="326"/>
      <c r="F205" s="326"/>
      <c r="G205" s="326"/>
      <c r="H205" s="329"/>
      <c r="I205" s="329"/>
      <c r="J205" s="326"/>
      <c r="K205" s="330"/>
      <c r="L205" s="330"/>
      <c r="M205" s="326"/>
      <c r="N205" s="326"/>
      <c r="O205" s="326"/>
      <c r="P205" s="326"/>
      <c r="Q205" s="326"/>
      <c r="R205" s="326"/>
      <c r="S205" s="326"/>
    </row>
    <row r="206" spans="1:21" ht="16" customHeight="1" x14ac:dyDescent="0.25">
      <c r="A206" s="327"/>
      <c r="B206" s="328"/>
      <c r="C206" s="326" t="s">
        <v>15</v>
      </c>
      <c r="D206" s="326">
        <v>5</v>
      </c>
      <c r="E206" s="326">
        <v>1</v>
      </c>
      <c r="F206" s="326">
        <v>5.5</v>
      </c>
      <c r="G206" s="326">
        <v>165</v>
      </c>
      <c r="H206" s="329">
        <f t="shared" ref="H206:H209" si="27">G206/F206</f>
        <v>30</v>
      </c>
      <c r="I206" s="329" t="s">
        <v>226</v>
      </c>
      <c r="J206" s="495" t="s">
        <v>196</v>
      </c>
      <c r="K206" s="495"/>
      <c r="L206" s="495"/>
      <c r="M206" s="495"/>
      <c r="N206" s="495"/>
      <c r="O206" s="495"/>
      <c r="P206" s="495"/>
      <c r="Q206" s="495"/>
      <c r="R206" s="495"/>
      <c r="S206" s="495"/>
      <c r="T206" s="441"/>
      <c r="U206" s="326"/>
    </row>
    <row r="207" spans="1:21" s="332" customFormat="1" ht="16" customHeight="1" x14ac:dyDescent="0.25">
      <c r="A207" s="327"/>
      <c r="B207" s="328"/>
      <c r="C207" s="326"/>
      <c r="D207" s="326"/>
      <c r="E207" s="326">
        <v>2</v>
      </c>
      <c r="F207" s="326">
        <v>5.9</v>
      </c>
      <c r="G207" s="326">
        <v>165</v>
      </c>
      <c r="H207" s="329">
        <f t="shared" si="27"/>
        <v>27.966101694915253</v>
      </c>
      <c r="I207" s="329" t="s">
        <v>226</v>
      </c>
      <c r="J207" s="495"/>
      <c r="K207" s="495"/>
      <c r="L207" s="495"/>
      <c r="M207" s="495"/>
      <c r="N207" s="495"/>
      <c r="O207" s="495"/>
      <c r="P207" s="495"/>
      <c r="Q207" s="495"/>
      <c r="R207" s="495"/>
      <c r="S207" s="495"/>
      <c r="T207" s="441"/>
    </row>
    <row r="208" spans="1:21" s="332" customFormat="1" ht="16" customHeight="1" x14ac:dyDescent="0.25">
      <c r="A208" s="327"/>
      <c r="B208" s="328"/>
      <c r="C208" s="326"/>
      <c r="D208" s="326"/>
      <c r="E208" s="326">
        <v>3</v>
      </c>
      <c r="F208" s="326">
        <v>7.5</v>
      </c>
      <c r="G208" s="326">
        <v>165</v>
      </c>
      <c r="H208" s="329">
        <f t="shared" si="27"/>
        <v>22</v>
      </c>
      <c r="I208" s="329" t="s">
        <v>226</v>
      </c>
      <c r="J208" s="495"/>
      <c r="K208" s="495"/>
      <c r="L208" s="495"/>
      <c r="M208" s="495"/>
      <c r="N208" s="495"/>
      <c r="O208" s="495"/>
      <c r="P208" s="495"/>
      <c r="Q208" s="495"/>
      <c r="R208" s="495"/>
      <c r="S208" s="495"/>
      <c r="T208" s="441"/>
    </row>
    <row r="209" spans="1:21" ht="16" customHeight="1" x14ac:dyDescent="0.25">
      <c r="A209" s="327"/>
      <c r="B209" s="328"/>
      <c r="C209" s="326"/>
      <c r="D209" s="326"/>
      <c r="E209" s="326">
        <v>4</v>
      </c>
      <c r="F209" s="326">
        <v>8.3000000000000007</v>
      </c>
      <c r="G209" s="326">
        <v>165</v>
      </c>
      <c r="H209" s="329">
        <f t="shared" si="27"/>
        <v>19.879518072289155</v>
      </c>
      <c r="I209" s="329" t="s">
        <v>226</v>
      </c>
      <c r="J209" s="495"/>
      <c r="K209" s="495"/>
      <c r="L209" s="495"/>
      <c r="M209" s="495"/>
      <c r="N209" s="495"/>
      <c r="O209" s="495"/>
      <c r="P209" s="495"/>
      <c r="Q209" s="495"/>
      <c r="R209" s="495"/>
      <c r="S209" s="495"/>
      <c r="T209" s="441"/>
      <c r="U209" s="326"/>
    </row>
    <row r="210" spans="1:21" ht="16" customHeight="1" x14ac:dyDescent="0.25">
      <c r="A210" s="327"/>
      <c r="B210" s="328"/>
      <c r="C210" s="326"/>
      <c r="D210" s="326"/>
      <c r="E210" s="326"/>
      <c r="F210" s="326"/>
      <c r="G210" s="326"/>
      <c r="H210" s="329"/>
      <c r="I210" s="329"/>
      <c r="J210" s="495"/>
      <c r="K210" s="495"/>
      <c r="L210" s="495"/>
      <c r="M210" s="495"/>
      <c r="N210" s="495"/>
      <c r="O210" s="495"/>
      <c r="P210" s="495"/>
      <c r="Q210" s="495"/>
      <c r="R210" s="495"/>
      <c r="S210" s="495"/>
      <c r="T210" s="441"/>
      <c r="U210" s="326"/>
    </row>
    <row r="211" spans="1:21" ht="16" customHeight="1" x14ac:dyDescent="0.25">
      <c r="A211" s="327"/>
      <c r="B211" s="328"/>
      <c r="C211" s="326" t="s">
        <v>15</v>
      </c>
      <c r="D211" s="326">
        <v>6</v>
      </c>
      <c r="E211" s="326">
        <v>1</v>
      </c>
      <c r="F211" s="326">
        <v>4.9000000000000004</v>
      </c>
      <c r="G211" s="326">
        <v>165</v>
      </c>
      <c r="H211" s="329">
        <f t="shared" ref="H211:H214" si="28">G211/F211</f>
        <v>33.673469387755098</v>
      </c>
      <c r="I211" s="329" t="s">
        <v>226</v>
      </c>
      <c r="J211" s="495"/>
      <c r="K211" s="495"/>
      <c r="L211" s="495"/>
      <c r="M211" s="495"/>
      <c r="N211" s="495"/>
      <c r="O211" s="495"/>
      <c r="P211" s="495"/>
      <c r="Q211" s="495"/>
      <c r="R211" s="495"/>
      <c r="S211" s="495"/>
      <c r="T211" s="441"/>
      <c r="U211" s="326"/>
    </row>
    <row r="212" spans="1:21" ht="16" customHeight="1" x14ac:dyDescent="0.25">
      <c r="A212" s="327"/>
      <c r="B212" s="328"/>
      <c r="C212" s="326"/>
      <c r="D212" s="326"/>
      <c r="E212" s="326">
        <v>2</v>
      </c>
      <c r="F212" s="326">
        <v>6.7</v>
      </c>
      <c r="G212" s="326">
        <v>165</v>
      </c>
      <c r="H212" s="329">
        <f t="shared" si="28"/>
        <v>24.626865671641792</v>
      </c>
      <c r="I212" s="329" t="s">
        <v>226</v>
      </c>
      <c r="J212" s="495"/>
      <c r="K212" s="495"/>
      <c r="L212" s="495"/>
      <c r="M212" s="495"/>
      <c r="N212" s="495"/>
      <c r="O212" s="495"/>
      <c r="P212" s="495"/>
      <c r="Q212" s="495"/>
      <c r="R212" s="495"/>
      <c r="S212" s="495"/>
      <c r="T212" s="441"/>
      <c r="U212" s="326"/>
    </row>
    <row r="213" spans="1:21" ht="16" customHeight="1" x14ac:dyDescent="0.25">
      <c r="A213" s="327"/>
      <c r="B213" s="328"/>
      <c r="C213" s="326"/>
      <c r="D213" s="326"/>
      <c r="E213" s="326">
        <v>3</v>
      </c>
      <c r="F213" s="326">
        <v>7.8</v>
      </c>
      <c r="G213" s="326">
        <v>165</v>
      </c>
      <c r="H213" s="329">
        <f t="shared" si="28"/>
        <v>21.153846153846153</v>
      </c>
      <c r="I213" s="329" t="s">
        <v>226</v>
      </c>
      <c r="J213" s="495"/>
      <c r="K213" s="495"/>
      <c r="L213" s="495"/>
      <c r="M213" s="495"/>
      <c r="N213" s="495"/>
      <c r="O213" s="495"/>
      <c r="P213" s="495"/>
      <c r="Q213" s="495"/>
      <c r="R213" s="495"/>
      <c r="S213" s="495"/>
      <c r="T213" s="441"/>
      <c r="U213" s="326"/>
    </row>
    <row r="214" spans="1:21" ht="16" customHeight="1" x14ac:dyDescent="0.25">
      <c r="A214" s="327"/>
      <c r="B214" s="328"/>
      <c r="C214" s="326"/>
      <c r="D214" s="326"/>
      <c r="E214" s="326">
        <v>4</v>
      </c>
      <c r="F214" s="326">
        <v>9.9</v>
      </c>
      <c r="G214" s="326">
        <v>165</v>
      </c>
      <c r="H214" s="329">
        <f t="shared" si="28"/>
        <v>16.666666666666664</v>
      </c>
      <c r="I214" s="329" t="s">
        <v>226</v>
      </c>
      <c r="J214" s="495"/>
      <c r="K214" s="495"/>
      <c r="L214" s="495"/>
      <c r="M214" s="495"/>
      <c r="N214" s="495"/>
      <c r="O214" s="495"/>
      <c r="P214" s="495"/>
      <c r="Q214" s="495"/>
      <c r="R214" s="495"/>
      <c r="S214" s="495"/>
      <c r="T214" s="441"/>
      <c r="U214" s="326"/>
    </row>
    <row r="215" spans="1:21" ht="16" customHeight="1" x14ac:dyDescent="0.25">
      <c r="A215" s="327"/>
      <c r="B215" s="328"/>
      <c r="C215" s="326"/>
      <c r="D215" s="326"/>
      <c r="E215" s="326">
        <v>5</v>
      </c>
      <c r="F215" s="326">
        <v>13.2</v>
      </c>
      <c r="G215" s="326">
        <v>165</v>
      </c>
      <c r="H215" s="329">
        <f>G215/F215</f>
        <v>12.5</v>
      </c>
      <c r="I215" s="329" t="s">
        <v>226</v>
      </c>
      <c r="J215" s="495"/>
      <c r="K215" s="495"/>
      <c r="L215" s="495"/>
      <c r="M215" s="495"/>
      <c r="N215" s="495"/>
      <c r="O215" s="495"/>
      <c r="P215" s="495"/>
      <c r="Q215" s="495"/>
      <c r="R215" s="495"/>
      <c r="S215" s="495"/>
      <c r="T215" s="441"/>
      <c r="U215" s="326"/>
    </row>
    <row r="216" spans="1:21" ht="20" thickBot="1" x14ac:dyDescent="0.3">
      <c r="A216" s="333"/>
      <c r="B216" s="334"/>
      <c r="C216" s="335"/>
      <c r="D216" s="335"/>
      <c r="E216" s="335"/>
      <c r="F216" s="335"/>
      <c r="G216" s="335"/>
      <c r="H216" s="335"/>
      <c r="I216" s="335"/>
      <c r="J216" s="335"/>
      <c r="K216" s="337"/>
      <c r="L216" s="337"/>
      <c r="M216" s="335"/>
      <c r="N216" s="335"/>
      <c r="O216" s="335"/>
      <c r="P216" s="335"/>
      <c r="Q216" s="335"/>
      <c r="R216" s="335"/>
      <c r="S216" s="335"/>
    </row>
    <row r="217" spans="1:21" x14ac:dyDescent="0.25">
      <c r="A217" s="427"/>
      <c r="B217" s="428"/>
    </row>
    <row r="218" spans="1:21" x14ac:dyDescent="0.25">
      <c r="D218" s="332"/>
      <c r="E218" s="332"/>
      <c r="G218" s="313"/>
    </row>
    <row r="219" spans="1:21" x14ac:dyDescent="0.25">
      <c r="A219" s="374" t="s">
        <v>85</v>
      </c>
      <c r="B219" s="375"/>
      <c r="C219" s="346"/>
      <c r="D219" s="346"/>
      <c r="E219" s="332"/>
      <c r="G219" s="313"/>
      <c r="H219" s="317"/>
    </row>
    <row r="220" spans="1:21" x14ac:dyDescent="0.25">
      <c r="D220" s="339"/>
      <c r="E220" s="332"/>
      <c r="G220" s="313"/>
      <c r="H220" s="317"/>
    </row>
    <row r="221" spans="1:21" x14ac:dyDescent="0.25">
      <c r="A221" s="429" t="s">
        <v>246</v>
      </c>
      <c r="D221" s="332"/>
      <c r="E221" s="332"/>
    </row>
    <row r="222" spans="1:21" x14ac:dyDescent="0.25">
      <c r="A222" s="430" t="s">
        <v>247</v>
      </c>
      <c r="D222" s="332"/>
      <c r="E222" s="376"/>
    </row>
    <row r="223" spans="1:21" x14ac:dyDescent="0.25">
      <c r="A223" s="431" t="s">
        <v>89</v>
      </c>
      <c r="B223" s="377"/>
      <c r="C223" s="360"/>
      <c r="D223" s="332"/>
      <c r="E223" s="332"/>
    </row>
    <row r="224" spans="1:21" x14ac:dyDescent="0.25">
      <c r="D224" s="332"/>
      <c r="E224" s="339"/>
    </row>
    <row r="225" spans="1:19" x14ac:dyDescent="0.25">
      <c r="D225" s="332"/>
      <c r="E225" s="339"/>
    </row>
    <row r="226" spans="1:19" x14ac:dyDescent="0.25">
      <c r="A226" s="332"/>
      <c r="B226" s="338"/>
      <c r="C226" s="332"/>
      <c r="D226" s="332"/>
      <c r="E226" s="332"/>
      <c r="F226" s="332"/>
      <c r="G226" s="332"/>
      <c r="H226" s="339"/>
      <c r="I226" s="339"/>
      <c r="J226" s="332"/>
      <c r="K226" s="340"/>
      <c r="L226" s="340"/>
      <c r="M226" s="332"/>
      <c r="N226" s="332"/>
      <c r="O226" s="332"/>
      <c r="P226" s="332"/>
      <c r="Q226" s="332"/>
      <c r="R226" s="332"/>
      <c r="S226" s="332"/>
    </row>
    <row r="227" spans="1:19" x14ac:dyDescent="0.25">
      <c r="A227" s="332"/>
      <c r="B227" s="338"/>
      <c r="C227" s="332"/>
      <c r="D227" s="332"/>
      <c r="E227" s="332"/>
      <c r="F227" s="332"/>
      <c r="G227" s="332"/>
      <c r="H227" s="339"/>
      <c r="I227" s="339"/>
      <c r="J227" s="332"/>
      <c r="K227" s="340"/>
      <c r="L227" s="340"/>
      <c r="M227" s="332"/>
      <c r="N227" s="332"/>
      <c r="O227" s="332"/>
      <c r="P227" s="332"/>
      <c r="Q227" s="332"/>
      <c r="R227" s="332"/>
      <c r="S227" s="332"/>
    </row>
    <row r="228" spans="1:19" x14ac:dyDescent="0.25">
      <c r="A228" s="332"/>
      <c r="B228" s="338"/>
      <c r="C228" s="332"/>
      <c r="D228" s="332"/>
      <c r="E228" s="332"/>
      <c r="F228" s="332"/>
      <c r="G228" s="332"/>
      <c r="H228" s="339"/>
      <c r="I228" s="339"/>
      <c r="J228" s="332"/>
      <c r="K228" s="340"/>
      <c r="L228" s="340"/>
      <c r="M228" s="332"/>
      <c r="N228" s="332"/>
      <c r="O228" s="332"/>
      <c r="P228" s="332"/>
      <c r="Q228" s="332"/>
      <c r="R228" s="332"/>
      <c r="S228" s="332"/>
    </row>
    <row r="229" spans="1:19" x14ac:dyDescent="0.25">
      <c r="A229" s="332"/>
      <c r="B229" s="338"/>
      <c r="C229" s="332"/>
      <c r="D229" s="332"/>
      <c r="E229" s="332"/>
      <c r="F229" s="332"/>
      <c r="G229" s="332"/>
      <c r="H229" s="339"/>
      <c r="I229" s="339"/>
      <c r="J229" s="332"/>
      <c r="K229" s="340"/>
      <c r="L229" s="340"/>
      <c r="M229" s="332"/>
      <c r="N229" s="332"/>
      <c r="O229" s="332"/>
      <c r="P229" s="332"/>
      <c r="Q229" s="332"/>
      <c r="R229" s="332"/>
      <c r="S229" s="332"/>
    </row>
    <row r="230" spans="1:19" x14ac:dyDescent="0.25">
      <c r="A230" s="332"/>
      <c r="B230" s="338"/>
      <c r="C230" s="332"/>
      <c r="D230" s="332"/>
      <c r="E230" s="332"/>
      <c r="F230" s="332"/>
      <c r="G230" s="332"/>
      <c r="H230" s="339"/>
      <c r="I230" s="339"/>
      <c r="J230" s="332"/>
      <c r="K230" s="340"/>
      <c r="L230" s="340"/>
      <c r="M230" s="332"/>
      <c r="N230" s="332"/>
      <c r="O230" s="332"/>
      <c r="P230" s="332"/>
      <c r="Q230" s="332"/>
      <c r="R230" s="332"/>
      <c r="S230" s="332"/>
    </row>
    <row r="231" spans="1:19" x14ac:dyDescent="0.25">
      <c r="A231" s="332"/>
      <c r="B231" s="338"/>
      <c r="C231" s="332"/>
      <c r="D231" s="332"/>
      <c r="E231" s="332"/>
      <c r="F231" s="332"/>
      <c r="G231" s="332"/>
      <c r="H231" s="339"/>
      <c r="I231" s="339"/>
      <c r="J231" s="332"/>
      <c r="K231" s="340"/>
      <c r="L231" s="340"/>
      <c r="M231" s="332"/>
      <c r="N231" s="332"/>
      <c r="O231" s="332"/>
      <c r="P231" s="332"/>
      <c r="Q231" s="332"/>
      <c r="R231" s="332"/>
      <c r="S231" s="332"/>
    </row>
    <row r="232" spans="1:19" s="332" customFormat="1" x14ac:dyDescent="0.25">
      <c r="B232" s="338"/>
      <c r="H232" s="339"/>
      <c r="I232" s="339"/>
      <c r="K232" s="340"/>
      <c r="L232" s="340"/>
    </row>
    <row r="233" spans="1:19" s="332" customFormat="1" x14ac:dyDescent="0.25">
      <c r="B233" s="338"/>
      <c r="H233" s="339"/>
      <c r="I233" s="339"/>
      <c r="K233" s="340"/>
      <c r="L233" s="340"/>
    </row>
    <row r="234" spans="1:19" s="332" customFormat="1" x14ac:dyDescent="0.25">
      <c r="B234" s="338"/>
      <c r="E234" s="376"/>
      <c r="H234" s="339"/>
      <c r="I234" s="339"/>
      <c r="K234" s="340"/>
      <c r="L234" s="340"/>
    </row>
    <row r="235" spans="1:19" s="332" customFormat="1" x14ac:dyDescent="0.25">
      <c r="B235" s="338"/>
      <c r="H235" s="339"/>
      <c r="I235" s="339"/>
      <c r="K235" s="340"/>
      <c r="L235" s="340"/>
    </row>
    <row r="236" spans="1:19" s="332" customFormat="1" x14ac:dyDescent="0.25">
      <c r="B236" s="338"/>
      <c r="H236" s="339"/>
      <c r="I236" s="339"/>
      <c r="K236" s="340"/>
      <c r="L236" s="340"/>
    </row>
    <row r="237" spans="1:19" s="332" customFormat="1" x14ac:dyDescent="0.25">
      <c r="B237" s="338"/>
      <c r="H237" s="339"/>
      <c r="I237" s="339"/>
      <c r="K237" s="340"/>
      <c r="L237" s="340"/>
    </row>
    <row r="238" spans="1:19" s="332" customFormat="1" x14ac:dyDescent="0.25">
      <c r="B238" s="338"/>
      <c r="H238" s="339"/>
      <c r="I238" s="339"/>
      <c r="K238" s="340"/>
      <c r="L238" s="340"/>
    </row>
    <row r="239" spans="1:19" s="332" customFormat="1" x14ac:dyDescent="0.25">
      <c r="B239" s="338"/>
      <c r="H239" s="339"/>
      <c r="I239" s="339"/>
      <c r="K239" s="340"/>
      <c r="L239" s="340"/>
    </row>
    <row r="240" spans="1:19" s="332" customFormat="1" x14ac:dyDescent="0.25">
      <c r="B240" s="338"/>
      <c r="H240" s="339"/>
      <c r="I240" s="339"/>
      <c r="K240" s="340"/>
      <c r="L240" s="340"/>
    </row>
    <row r="241" spans="2:12" s="332" customFormat="1" x14ac:dyDescent="0.25">
      <c r="B241" s="338"/>
      <c r="H241" s="339"/>
      <c r="I241" s="339"/>
      <c r="K241" s="340"/>
      <c r="L241" s="340"/>
    </row>
    <row r="242" spans="2:12" s="332" customFormat="1" x14ac:dyDescent="0.25">
      <c r="B242" s="338"/>
      <c r="H242" s="339"/>
      <c r="I242" s="339"/>
      <c r="K242" s="340"/>
      <c r="L242" s="340"/>
    </row>
    <row r="243" spans="2:12" s="332" customFormat="1" x14ac:dyDescent="0.25">
      <c r="B243" s="338"/>
      <c r="H243" s="339"/>
      <c r="I243" s="339"/>
      <c r="K243" s="340"/>
      <c r="L243" s="340"/>
    </row>
    <row r="244" spans="2:12" s="332" customFormat="1" x14ac:dyDescent="0.25">
      <c r="B244" s="338"/>
      <c r="H244" s="339"/>
      <c r="I244" s="339"/>
      <c r="K244" s="340"/>
      <c r="L244" s="340"/>
    </row>
    <row r="245" spans="2:12" s="332" customFormat="1" x14ac:dyDescent="0.25">
      <c r="B245" s="338"/>
      <c r="H245" s="339"/>
      <c r="I245" s="339"/>
      <c r="K245" s="340"/>
      <c r="L245" s="340"/>
    </row>
    <row r="246" spans="2:12" s="332" customFormat="1" x14ac:dyDescent="0.25">
      <c r="B246" s="338"/>
      <c r="H246" s="339"/>
      <c r="I246" s="339"/>
      <c r="K246" s="340"/>
      <c r="L246" s="340"/>
    </row>
    <row r="247" spans="2:12" s="332" customFormat="1" x14ac:dyDescent="0.25">
      <c r="B247" s="338"/>
      <c r="H247" s="339"/>
      <c r="I247" s="339"/>
      <c r="K247" s="340"/>
      <c r="L247" s="340"/>
    </row>
    <row r="248" spans="2:12" s="332" customFormat="1" x14ac:dyDescent="0.25">
      <c r="B248" s="338"/>
      <c r="H248" s="339"/>
      <c r="I248" s="339"/>
      <c r="K248" s="340"/>
      <c r="L248" s="340"/>
    </row>
    <row r="249" spans="2:12" s="332" customFormat="1" x14ac:dyDescent="0.25">
      <c r="B249" s="338"/>
      <c r="H249" s="339"/>
      <c r="I249" s="339"/>
      <c r="K249" s="340"/>
      <c r="L249" s="340"/>
    </row>
    <row r="250" spans="2:12" s="332" customFormat="1" x14ac:dyDescent="0.25">
      <c r="B250" s="338"/>
      <c r="H250" s="339"/>
      <c r="I250" s="339"/>
      <c r="K250" s="340"/>
      <c r="L250" s="340"/>
    </row>
    <row r="251" spans="2:12" s="332" customFormat="1" x14ac:dyDescent="0.25">
      <c r="B251" s="338"/>
      <c r="H251" s="339"/>
      <c r="I251" s="339"/>
      <c r="K251" s="340"/>
      <c r="L251" s="340"/>
    </row>
    <row r="252" spans="2:12" s="332" customFormat="1" x14ac:dyDescent="0.25">
      <c r="B252" s="338"/>
      <c r="H252" s="339"/>
      <c r="I252" s="339"/>
      <c r="K252" s="340"/>
      <c r="L252" s="340"/>
    </row>
    <row r="253" spans="2:12" s="332" customFormat="1" x14ac:dyDescent="0.25">
      <c r="B253" s="338"/>
      <c r="H253" s="339"/>
      <c r="I253" s="339"/>
      <c r="K253" s="340"/>
      <c r="L253" s="340"/>
    </row>
    <row r="254" spans="2:12" s="332" customFormat="1" x14ac:dyDescent="0.25">
      <c r="B254" s="338"/>
      <c r="H254" s="339"/>
      <c r="I254" s="339"/>
      <c r="K254" s="340"/>
      <c r="L254" s="340"/>
    </row>
    <row r="255" spans="2:12" s="332" customFormat="1" x14ac:dyDescent="0.25">
      <c r="B255" s="338"/>
      <c r="H255" s="339"/>
      <c r="I255" s="339"/>
      <c r="K255" s="340"/>
      <c r="L255" s="340"/>
    </row>
    <row r="256" spans="2:12" s="332" customFormat="1" x14ac:dyDescent="0.25">
      <c r="B256" s="338"/>
      <c r="H256" s="339"/>
      <c r="I256" s="339"/>
      <c r="K256" s="340"/>
      <c r="L256" s="340"/>
    </row>
    <row r="257" spans="2:12" s="332" customFormat="1" x14ac:dyDescent="0.25">
      <c r="B257" s="338"/>
      <c r="H257" s="339"/>
      <c r="I257" s="339"/>
      <c r="K257" s="340"/>
      <c r="L257" s="340"/>
    </row>
    <row r="258" spans="2:12" s="332" customFormat="1" x14ac:dyDescent="0.25">
      <c r="B258" s="338"/>
      <c r="H258" s="339"/>
      <c r="I258" s="339"/>
      <c r="K258" s="340"/>
      <c r="L258" s="340"/>
    </row>
    <row r="259" spans="2:12" s="332" customFormat="1" x14ac:dyDescent="0.25">
      <c r="B259" s="338"/>
      <c r="H259" s="339"/>
      <c r="I259" s="339"/>
      <c r="K259" s="340"/>
      <c r="L259" s="340"/>
    </row>
    <row r="260" spans="2:12" s="332" customFormat="1" x14ac:dyDescent="0.25">
      <c r="B260" s="338"/>
      <c r="H260" s="339"/>
      <c r="I260" s="339"/>
      <c r="K260" s="340"/>
      <c r="L260" s="340"/>
    </row>
    <row r="261" spans="2:12" s="332" customFormat="1" x14ac:dyDescent="0.25">
      <c r="B261" s="338"/>
      <c r="H261" s="339"/>
      <c r="I261" s="339"/>
      <c r="K261" s="340"/>
      <c r="L261" s="340"/>
    </row>
    <row r="262" spans="2:12" s="332" customFormat="1" x14ac:dyDescent="0.25">
      <c r="B262" s="338"/>
      <c r="H262" s="339"/>
      <c r="I262" s="339"/>
      <c r="K262" s="340"/>
      <c r="L262" s="340"/>
    </row>
    <row r="263" spans="2:12" s="332" customFormat="1" x14ac:dyDescent="0.25">
      <c r="B263" s="338"/>
      <c r="H263" s="339"/>
      <c r="I263" s="339"/>
      <c r="K263" s="340"/>
      <c r="L263" s="340"/>
    </row>
    <row r="264" spans="2:12" s="332" customFormat="1" x14ac:dyDescent="0.25">
      <c r="B264" s="338"/>
      <c r="H264" s="339"/>
      <c r="I264" s="339"/>
      <c r="K264" s="340"/>
      <c r="L264" s="340"/>
    </row>
    <row r="265" spans="2:12" s="332" customFormat="1" x14ac:dyDescent="0.25">
      <c r="B265" s="338"/>
      <c r="H265" s="339"/>
      <c r="I265" s="339"/>
      <c r="K265" s="340"/>
      <c r="L265" s="340"/>
    </row>
    <row r="266" spans="2:12" s="332" customFormat="1" x14ac:dyDescent="0.25">
      <c r="B266" s="338"/>
      <c r="H266" s="339"/>
      <c r="I266" s="339"/>
      <c r="K266" s="340"/>
      <c r="L266" s="340"/>
    </row>
    <row r="267" spans="2:12" s="332" customFormat="1" x14ac:dyDescent="0.25">
      <c r="B267" s="338"/>
      <c r="H267" s="339"/>
      <c r="I267" s="339"/>
      <c r="K267" s="340"/>
      <c r="L267" s="340"/>
    </row>
    <row r="268" spans="2:12" s="332" customFormat="1" x14ac:dyDescent="0.25">
      <c r="B268" s="338"/>
      <c r="H268" s="339"/>
      <c r="I268" s="339"/>
      <c r="K268" s="340"/>
      <c r="L268" s="340"/>
    </row>
    <row r="269" spans="2:12" s="332" customFormat="1" x14ac:dyDescent="0.25">
      <c r="B269" s="338"/>
      <c r="H269" s="339"/>
      <c r="I269" s="339"/>
      <c r="K269" s="340"/>
      <c r="L269" s="340"/>
    </row>
    <row r="270" spans="2:12" s="332" customFormat="1" x14ac:dyDescent="0.25">
      <c r="B270" s="338"/>
      <c r="H270" s="339"/>
      <c r="I270" s="339"/>
      <c r="K270" s="340"/>
      <c r="L270" s="340"/>
    </row>
    <row r="271" spans="2:12" s="332" customFormat="1" x14ac:dyDescent="0.25">
      <c r="B271" s="338"/>
      <c r="H271" s="339"/>
      <c r="I271" s="339"/>
      <c r="K271" s="340"/>
      <c r="L271" s="340"/>
    </row>
    <row r="272" spans="2:12" s="332" customFormat="1" x14ac:dyDescent="0.25">
      <c r="B272" s="338"/>
      <c r="H272" s="339"/>
      <c r="I272" s="339"/>
      <c r="K272" s="340"/>
      <c r="L272" s="340"/>
    </row>
    <row r="273" spans="2:12" s="332" customFormat="1" x14ac:dyDescent="0.25">
      <c r="B273" s="338"/>
      <c r="H273" s="339"/>
      <c r="I273" s="339"/>
      <c r="K273" s="340"/>
      <c r="L273" s="340"/>
    </row>
    <row r="274" spans="2:12" s="332" customFormat="1" x14ac:dyDescent="0.25">
      <c r="B274" s="338"/>
      <c r="H274" s="339"/>
      <c r="I274" s="339"/>
      <c r="K274" s="340"/>
      <c r="L274" s="340"/>
    </row>
    <row r="275" spans="2:12" s="332" customFormat="1" x14ac:dyDescent="0.25">
      <c r="B275" s="338"/>
      <c r="H275" s="339"/>
      <c r="I275" s="339"/>
      <c r="K275" s="340"/>
      <c r="L275" s="340"/>
    </row>
    <row r="276" spans="2:12" s="332" customFormat="1" x14ac:dyDescent="0.25">
      <c r="B276" s="338"/>
      <c r="H276" s="339"/>
      <c r="I276" s="339"/>
      <c r="K276" s="340"/>
      <c r="L276" s="340"/>
    </row>
    <row r="277" spans="2:12" s="332" customFormat="1" x14ac:dyDescent="0.25">
      <c r="B277" s="338"/>
      <c r="H277" s="339"/>
      <c r="I277" s="339"/>
      <c r="K277" s="340"/>
      <c r="L277" s="340"/>
    </row>
    <row r="278" spans="2:12" s="332" customFormat="1" x14ac:dyDescent="0.25">
      <c r="B278" s="338"/>
      <c r="H278" s="339"/>
      <c r="I278" s="339"/>
      <c r="K278" s="340"/>
      <c r="L278" s="340"/>
    </row>
    <row r="279" spans="2:12" s="332" customFormat="1" x14ac:dyDescent="0.25">
      <c r="B279" s="338"/>
      <c r="H279" s="339"/>
      <c r="I279" s="339"/>
      <c r="K279" s="340"/>
      <c r="L279" s="340"/>
    </row>
    <row r="280" spans="2:12" s="332" customFormat="1" x14ac:dyDescent="0.25">
      <c r="B280" s="338"/>
      <c r="H280" s="339"/>
      <c r="I280" s="339"/>
      <c r="K280" s="340"/>
      <c r="L280" s="340"/>
    </row>
    <row r="281" spans="2:12" s="332" customFormat="1" x14ac:dyDescent="0.25">
      <c r="B281" s="338"/>
      <c r="H281" s="339"/>
      <c r="I281" s="339"/>
      <c r="K281" s="340"/>
      <c r="L281" s="340"/>
    </row>
    <row r="282" spans="2:12" s="332" customFormat="1" x14ac:dyDescent="0.25">
      <c r="B282" s="338"/>
      <c r="H282" s="339"/>
      <c r="I282" s="339"/>
      <c r="K282" s="340"/>
      <c r="L282" s="340"/>
    </row>
    <row r="283" spans="2:12" s="332" customFormat="1" x14ac:dyDescent="0.25">
      <c r="B283" s="338"/>
      <c r="H283" s="339"/>
      <c r="I283" s="339"/>
      <c r="K283" s="340"/>
      <c r="L283" s="340"/>
    </row>
    <row r="284" spans="2:12" s="332" customFormat="1" x14ac:dyDescent="0.25">
      <c r="B284" s="338"/>
      <c r="H284" s="339"/>
      <c r="I284" s="339"/>
      <c r="K284" s="340"/>
      <c r="L284" s="340"/>
    </row>
    <row r="285" spans="2:12" s="332" customFormat="1" x14ac:dyDescent="0.25">
      <c r="B285" s="338"/>
      <c r="H285" s="339"/>
      <c r="I285" s="339"/>
      <c r="K285" s="340"/>
      <c r="L285" s="340"/>
    </row>
    <row r="286" spans="2:12" s="332" customFormat="1" x14ac:dyDescent="0.25">
      <c r="B286" s="338"/>
      <c r="H286" s="339"/>
      <c r="I286" s="339"/>
      <c r="K286" s="340"/>
      <c r="L286" s="340"/>
    </row>
    <row r="287" spans="2:12" s="332" customFormat="1" x14ac:dyDescent="0.25">
      <c r="B287" s="338"/>
      <c r="H287" s="339"/>
      <c r="I287" s="339"/>
      <c r="K287" s="340"/>
      <c r="L287" s="340"/>
    </row>
    <row r="288" spans="2:12" s="332" customFormat="1" x14ac:dyDescent="0.25">
      <c r="B288" s="338"/>
      <c r="H288" s="339"/>
      <c r="I288" s="339"/>
      <c r="K288" s="340"/>
      <c r="L288" s="340"/>
    </row>
    <row r="289" spans="2:12" s="332" customFormat="1" x14ac:dyDescent="0.25">
      <c r="B289" s="338"/>
      <c r="H289" s="339"/>
      <c r="I289" s="339"/>
      <c r="K289" s="340"/>
      <c r="L289" s="340"/>
    </row>
    <row r="290" spans="2:12" s="332" customFormat="1" x14ac:dyDescent="0.25">
      <c r="B290" s="338"/>
      <c r="H290" s="339"/>
      <c r="I290" s="339"/>
      <c r="K290" s="340"/>
      <c r="L290" s="340"/>
    </row>
    <row r="291" spans="2:12" s="332" customFormat="1" x14ac:dyDescent="0.25">
      <c r="B291" s="338"/>
      <c r="H291" s="339"/>
      <c r="I291" s="339"/>
      <c r="K291" s="340"/>
      <c r="L291" s="340"/>
    </row>
    <row r="292" spans="2:12" s="332" customFormat="1" x14ac:dyDescent="0.25">
      <c r="B292" s="338"/>
      <c r="H292" s="339"/>
      <c r="I292" s="339"/>
      <c r="K292" s="340"/>
      <c r="L292" s="340"/>
    </row>
    <row r="293" spans="2:12" s="332" customFormat="1" x14ac:dyDescent="0.25">
      <c r="B293" s="338"/>
      <c r="H293" s="339"/>
      <c r="I293" s="339"/>
      <c r="K293" s="340"/>
      <c r="L293" s="340"/>
    </row>
    <row r="294" spans="2:12" s="332" customFormat="1" x14ac:dyDescent="0.25">
      <c r="B294" s="338"/>
      <c r="H294" s="339"/>
      <c r="I294" s="339"/>
      <c r="K294" s="340"/>
      <c r="L294" s="340"/>
    </row>
    <row r="295" spans="2:12" s="332" customFormat="1" x14ac:dyDescent="0.25">
      <c r="B295" s="338"/>
      <c r="H295" s="339"/>
      <c r="I295" s="339"/>
      <c r="K295" s="340"/>
      <c r="L295" s="340"/>
    </row>
    <row r="296" spans="2:12" s="332" customFormat="1" x14ac:dyDescent="0.25">
      <c r="B296" s="338"/>
      <c r="H296" s="339"/>
      <c r="I296" s="339"/>
      <c r="K296" s="340"/>
      <c r="L296" s="340"/>
    </row>
    <row r="297" spans="2:12" s="332" customFormat="1" x14ac:dyDescent="0.25">
      <c r="B297" s="338"/>
      <c r="H297" s="339"/>
      <c r="I297" s="339"/>
      <c r="K297" s="340"/>
      <c r="L297" s="340"/>
    </row>
    <row r="298" spans="2:12" s="332" customFormat="1" x14ac:dyDescent="0.25">
      <c r="B298" s="338"/>
      <c r="H298" s="339"/>
      <c r="I298" s="339"/>
      <c r="K298" s="340"/>
      <c r="L298" s="340"/>
    </row>
    <row r="299" spans="2:12" s="332" customFormat="1" x14ac:dyDescent="0.25">
      <c r="B299" s="338"/>
      <c r="H299" s="339"/>
      <c r="I299" s="339"/>
      <c r="K299" s="340"/>
      <c r="L299" s="340"/>
    </row>
    <row r="300" spans="2:12" s="332" customFormat="1" x14ac:dyDescent="0.25">
      <c r="B300" s="338"/>
      <c r="H300" s="339"/>
      <c r="I300" s="339"/>
      <c r="K300" s="340"/>
      <c r="L300" s="340"/>
    </row>
    <row r="301" spans="2:12" s="332" customFormat="1" x14ac:dyDescent="0.25">
      <c r="B301" s="338"/>
      <c r="H301" s="339"/>
      <c r="I301" s="339"/>
      <c r="K301" s="340"/>
      <c r="L301" s="340"/>
    </row>
    <row r="302" spans="2:12" s="332" customFormat="1" x14ac:dyDescent="0.25">
      <c r="B302" s="338"/>
      <c r="H302" s="339"/>
      <c r="I302" s="339"/>
      <c r="K302" s="340"/>
      <c r="L302" s="340"/>
    </row>
    <row r="303" spans="2:12" s="332" customFormat="1" x14ac:dyDescent="0.25">
      <c r="B303" s="338"/>
      <c r="H303" s="339"/>
      <c r="I303" s="339"/>
      <c r="K303" s="340"/>
      <c r="L303" s="340"/>
    </row>
    <row r="304" spans="2:12" s="332" customFormat="1" x14ac:dyDescent="0.25">
      <c r="B304" s="338"/>
      <c r="H304" s="339"/>
      <c r="I304" s="339"/>
      <c r="K304" s="340"/>
      <c r="L304" s="340"/>
    </row>
    <row r="305" spans="2:12" s="332" customFormat="1" x14ac:dyDescent="0.25">
      <c r="B305" s="338"/>
      <c r="H305" s="339"/>
      <c r="I305" s="339"/>
      <c r="K305" s="340"/>
      <c r="L305" s="340"/>
    </row>
    <row r="306" spans="2:12" s="332" customFormat="1" x14ac:dyDescent="0.25">
      <c r="B306" s="338"/>
      <c r="H306" s="339"/>
      <c r="I306" s="339"/>
      <c r="K306" s="340"/>
      <c r="L306" s="340"/>
    </row>
    <row r="307" spans="2:12" s="332" customFormat="1" x14ac:dyDescent="0.25">
      <c r="B307" s="338"/>
      <c r="H307" s="339"/>
      <c r="I307" s="339"/>
      <c r="K307" s="340"/>
      <c r="L307" s="340"/>
    </row>
    <row r="308" spans="2:12" s="332" customFormat="1" x14ac:dyDescent="0.25">
      <c r="B308" s="338"/>
      <c r="H308" s="339"/>
      <c r="I308" s="339"/>
      <c r="K308" s="340"/>
      <c r="L308" s="340"/>
    </row>
    <row r="309" spans="2:12" s="332" customFormat="1" x14ac:dyDescent="0.25">
      <c r="B309" s="338"/>
      <c r="H309" s="339"/>
      <c r="I309" s="339"/>
      <c r="K309" s="340"/>
      <c r="L309" s="340"/>
    </row>
    <row r="310" spans="2:12" s="332" customFormat="1" x14ac:dyDescent="0.25">
      <c r="B310" s="338"/>
      <c r="H310" s="339"/>
      <c r="I310" s="339"/>
      <c r="K310" s="340"/>
      <c r="L310" s="340"/>
    </row>
    <row r="311" spans="2:12" s="332" customFormat="1" x14ac:dyDescent="0.25">
      <c r="B311" s="338"/>
      <c r="H311" s="339"/>
      <c r="I311" s="339"/>
      <c r="K311" s="340"/>
      <c r="L311" s="340"/>
    </row>
    <row r="312" spans="2:12" s="332" customFormat="1" x14ac:dyDescent="0.25">
      <c r="B312" s="338"/>
      <c r="H312" s="339"/>
      <c r="I312" s="339"/>
      <c r="K312" s="340"/>
      <c r="L312" s="340"/>
    </row>
    <row r="313" spans="2:12" s="332" customFormat="1" x14ac:dyDescent="0.25">
      <c r="B313" s="338"/>
      <c r="H313" s="339"/>
      <c r="I313" s="339"/>
      <c r="K313" s="340"/>
      <c r="L313" s="340"/>
    </row>
    <row r="314" spans="2:12" s="332" customFormat="1" x14ac:dyDescent="0.25">
      <c r="B314" s="338"/>
      <c r="H314" s="339"/>
      <c r="I314" s="339"/>
      <c r="K314" s="340"/>
      <c r="L314" s="340"/>
    </row>
    <row r="315" spans="2:12" s="332" customFormat="1" x14ac:dyDescent="0.25">
      <c r="B315" s="338"/>
      <c r="H315" s="339"/>
      <c r="I315" s="339"/>
      <c r="K315" s="340"/>
      <c r="L315" s="340"/>
    </row>
    <row r="316" spans="2:12" s="332" customFormat="1" x14ac:dyDescent="0.25">
      <c r="B316" s="338"/>
      <c r="H316" s="339"/>
      <c r="I316" s="339"/>
      <c r="K316" s="340"/>
      <c r="L316" s="340"/>
    </row>
    <row r="317" spans="2:12" s="332" customFormat="1" x14ac:dyDescent="0.25">
      <c r="B317" s="338"/>
      <c r="H317" s="339"/>
      <c r="I317" s="339"/>
      <c r="K317" s="340"/>
      <c r="L317" s="340"/>
    </row>
    <row r="318" spans="2:12" s="332" customFormat="1" x14ac:dyDescent="0.25">
      <c r="B318" s="338"/>
      <c r="H318" s="339"/>
      <c r="I318" s="339"/>
      <c r="K318" s="340"/>
      <c r="L318" s="340"/>
    </row>
    <row r="319" spans="2:12" s="332" customFormat="1" x14ac:dyDescent="0.25">
      <c r="B319" s="338"/>
      <c r="H319" s="339"/>
      <c r="I319" s="339"/>
      <c r="K319" s="340"/>
      <c r="L319" s="340"/>
    </row>
    <row r="320" spans="2:12" s="332" customFormat="1" x14ac:dyDescent="0.25">
      <c r="B320" s="338"/>
      <c r="H320" s="339"/>
      <c r="I320" s="339"/>
      <c r="K320" s="340"/>
      <c r="L320" s="340"/>
    </row>
    <row r="321" spans="2:12" s="332" customFormat="1" x14ac:dyDescent="0.25">
      <c r="B321" s="338"/>
      <c r="H321" s="339"/>
      <c r="I321" s="339"/>
      <c r="K321" s="340"/>
      <c r="L321" s="340"/>
    </row>
    <row r="322" spans="2:12" s="332" customFormat="1" x14ac:dyDescent="0.25">
      <c r="B322" s="338"/>
      <c r="H322" s="339"/>
      <c r="I322" s="339"/>
      <c r="K322" s="340"/>
      <c r="L322" s="340"/>
    </row>
    <row r="323" spans="2:12" s="332" customFormat="1" x14ac:dyDescent="0.25">
      <c r="B323" s="338"/>
      <c r="H323" s="339"/>
      <c r="I323" s="339"/>
      <c r="K323" s="340"/>
      <c r="L323" s="340"/>
    </row>
    <row r="324" spans="2:12" s="332" customFormat="1" x14ac:dyDescent="0.25">
      <c r="B324" s="338"/>
      <c r="H324" s="339"/>
      <c r="I324" s="339"/>
      <c r="K324" s="340"/>
      <c r="L324" s="340"/>
    </row>
    <row r="325" spans="2:12" s="332" customFormat="1" x14ac:dyDescent="0.25">
      <c r="B325" s="338"/>
      <c r="H325" s="339"/>
      <c r="I325" s="339"/>
      <c r="K325" s="340"/>
      <c r="L325" s="340"/>
    </row>
    <row r="326" spans="2:12" s="332" customFormat="1" x14ac:dyDescent="0.25">
      <c r="B326" s="338"/>
      <c r="H326" s="339"/>
      <c r="I326" s="339"/>
      <c r="K326" s="340"/>
      <c r="L326" s="340"/>
    </row>
    <row r="327" spans="2:12" s="332" customFormat="1" x14ac:dyDescent="0.25">
      <c r="B327" s="338"/>
      <c r="H327" s="339"/>
      <c r="I327" s="339"/>
      <c r="K327" s="340"/>
      <c r="L327" s="340"/>
    </row>
    <row r="328" spans="2:12" s="332" customFormat="1" x14ac:dyDescent="0.25">
      <c r="B328" s="338"/>
      <c r="H328" s="339"/>
      <c r="I328" s="339"/>
      <c r="K328" s="340"/>
      <c r="L328" s="340"/>
    </row>
    <row r="329" spans="2:12" s="332" customFormat="1" x14ac:dyDescent="0.25">
      <c r="B329" s="338"/>
      <c r="H329" s="339"/>
      <c r="I329" s="339"/>
      <c r="K329" s="340"/>
      <c r="L329" s="340"/>
    </row>
    <row r="330" spans="2:12" s="332" customFormat="1" x14ac:dyDescent="0.25">
      <c r="B330" s="338"/>
      <c r="H330" s="339"/>
      <c r="I330" s="339"/>
      <c r="K330" s="340"/>
      <c r="L330" s="340"/>
    </row>
    <row r="331" spans="2:12" s="332" customFormat="1" x14ac:dyDescent="0.25">
      <c r="B331" s="338"/>
      <c r="H331" s="339"/>
      <c r="I331" s="339"/>
      <c r="K331" s="340"/>
      <c r="L331" s="340"/>
    </row>
    <row r="332" spans="2:12" s="332" customFormat="1" x14ac:dyDescent="0.25">
      <c r="B332" s="338"/>
      <c r="H332" s="339"/>
      <c r="I332" s="339"/>
      <c r="K332" s="340"/>
      <c r="L332" s="340"/>
    </row>
    <row r="333" spans="2:12" s="332" customFormat="1" x14ac:dyDescent="0.25">
      <c r="B333" s="338"/>
      <c r="H333" s="339"/>
      <c r="I333" s="339"/>
      <c r="K333" s="340"/>
      <c r="L333" s="340"/>
    </row>
    <row r="334" spans="2:12" s="332" customFormat="1" x14ac:dyDescent="0.25">
      <c r="B334" s="338"/>
      <c r="H334" s="339"/>
      <c r="I334" s="339"/>
      <c r="K334" s="340"/>
      <c r="L334" s="340"/>
    </row>
    <row r="335" spans="2:12" s="332" customFormat="1" x14ac:dyDescent="0.25">
      <c r="B335" s="338"/>
      <c r="H335" s="339"/>
      <c r="I335" s="339"/>
      <c r="K335" s="340"/>
      <c r="L335" s="340"/>
    </row>
    <row r="336" spans="2:12" s="332" customFormat="1" x14ac:dyDescent="0.25">
      <c r="B336" s="338"/>
      <c r="H336" s="339"/>
      <c r="I336" s="339"/>
      <c r="K336" s="340"/>
      <c r="L336" s="340"/>
    </row>
    <row r="337" spans="2:12" s="332" customFormat="1" x14ac:dyDescent="0.25">
      <c r="B337" s="338"/>
      <c r="H337" s="339"/>
      <c r="I337" s="339"/>
      <c r="K337" s="340"/>
      <c r="L337" s="340"/>
    </row>
    <row r="338" spans="2:12" s="332" customFormat="1" x14ac:dyDescent="0.25">
      <c r="B338" s="338"/>
      <c r="H338" s="339"/>
      <c r="I338" s="339"/>
      <c r="K338" s="340"/>
      <c r="L338" s="340"/>
    </row>
    <row r="339" spans="2:12" s="332" customFormat="1" x14ac:dyDescent="0.25">
      <c r="B339" s="338"/>
      <c r="H339" s="339"/>
      <c r="I339" s="339"/>
      <c r="K339" s="340"/>
      <c r="L339" s="340"/>
    </row>
    <row r="340" spans="2:12" s="332" customFormat="1" x14ac:dyDescent="0.25">
      <c r="B340" s="338"/>
      <c r="H340" s="339"/>
      <c r="I340" s="339"/>
      <c r="K340" s="340"/>
      <c r="L340" s="340"/>
    </row>
    <row r="341" spans="2:12" s="332" customFormat="1" x14ac:dyDescent="0.25">
      <c r="B341" s="338"/>
      <c r="H341" s="339"/>
      <c r="I341" s="339"/>
      <c r="K341" s="340"/>
      <c r="L341" s="340"/>
    </row>
    <row r="342" spans="2:12" s="332" customFormat="1" x14ac:dyDescent="0.25">
      <c r="B342" s="338"/>
      <c r="H342" s="339"/>
      <c r="I342" s="339"/>
      <c r="K342" s="340"/>
      <c r="L342" s="340"/>
    </row>
    <row r="343" spans="2:12" s="332" customFormat="1" x14ac:dyDescent="0.25">
      <c r="B343" s="338"/>
      <c r="H343" s="339"/>
      <c r="I343" s="339"/>
      <c r="K343" s="340"/>
      <c r="L343" s="340"/>
    </row>
    <row r="344" spans="2:12" s="332" customFormat="1" x14ac:dyDescent="0.25">
      <c r="B344" s="338"/>
      <c r="H344" s="339"/>
      <c r="I344" s="339"/>
      <c r="K344" s="340"/>
      <c r="L344" s="340"/>
    </row>
    <row r="345" spans="2:12" s="332" customFormat="1" x14ac:dyDescent="0.25">
      <c r="B345" s="338"/>
      <c r="H345" s="339"/>
      <c r="I345" s="339"/>
      <c r="K345" s="340"/>
      <c r="L345" s="340"/>
    </row>
    <row r="346" spans="2:12" s="332" customFormat="1" x14ac:dyDescent="0.25">
      <c r="B346" s="338"/>
      <c r="H346" s="339"/>
      <c r="I346" s="339"/>
      <c r="K346" s="340"/>
      <c r="L346" s="340"/>
    </row>
    <row r="347" spans="2:12" s="332" customFormat="1" x14ac:dyDescent="0.25">
      <c r="B347" s="338"/>
      <c r="H347" s="339"/>
      <c r="I347" s="339"/>
      <c r="K347" s="340"/>
      <c r="L347" s="340"/>
    </row>
    <row r="348" spans="2:12" s="332" customFormat="1" x14ac:dyDescent="0.25">
      <c r="B348" s="338"/>
      <c r="H348" s="339"/>
      <c r="I348" s="339"/>
      <c r="K348" s="340"/>
      <c r="L348" s="340"/>
    </row>
    <row r="349" spans="2:12" s="332" customFormat="1" x14ac:dyDescent="0.25">
      <c r="B349" s="338"/>
      <c r="H349" s="339"/>
      <c r="I349" s="339"/>
      <c r="K349" s="340"/>
      <c r="L349" s="340"/>
    </row>
    <row r="350" spans="2:12" s="332" customFormat="1" x14ac:dyDescent="0.25">
      <c r="B350" s="338"/>
      <c r="H350" s="339"/>
      <c r="I350" s="339"/>
      <c r="K350" s="340"/>
      <c r="L350" s="340"/>
    </row>
    <row r="351" spans="2:12" s="332" customFormat="1" x14ac:dyDescent="0.25">
      <c r="B351" s="338"/>
      <c r="H351" s="339"/>
      <c r="I351" s="339"/>
      <c r="K351" s="340"/>
      <c r="L351" s="340"/>
    </row>
    <row r="352" spans="2:12" s="332" customFormat="1" x14ac:dyDescent="0.25">
      <c r="B352" s="338"/>
      <c r="H352" s="339"/>
      <c r="I352" s="339"/>
      <c r="K352" s="340"/>
      <c r="L352" s="340"/>
    </row>
    <row r="353" spans="1:19" s="332" customFormat="1" x14ac:dyDescent="0.25">
      <c r="B353" s="338"/>
      <c r="H353" s="339"/>
      <c r="I353" s="339"/>
      <c r="K353" s="340"/>
      <c r="L353" s="340"/>
    </row>
    <row r="354" spans="1:19" s="332" customFormat="1" x14ac:dyDescent="0.25">
      <c r="B354" s="338"/>
      <c r="H354" s="339"/>
      <c r="I354" s="339"/>
      <c r="K354" s="340"/>
      <c r="L354" s="340"/>
    </row>
    <row r="355" spans="1:19" s="332" customFormat="1" x14ac:dyDescent="0.25">
      <c r="B355" s="338"/>
      <c r="H355" s="339"/>
      <c r="I355" s="339"/>
      <c r="K355" s="340"/>
      <c r="L355" s="340"/>
    </row>
    <row r="356" spans="1:19" s="332" customFormat="1" x14ac:dyDescent="0.25">
      <c r="B356" s="338"/>
      <c r="H356" s="339"/>
      <c r="I356" s="339"/>
      <c r="K356" s="340"/>
      <c r="L356" s="340"/>
    </row>
    <row r="357" spans="1:19" s="332" customFormat="1" x14ac:dyDescent="0.25">
      <c r="B357" s="338"/>
      <c r="H357" s="339"/>
      <c r="I357" s="339"/>
      <c r="K357" s="340"/>
      <c r="L357" s="340"/>
    </row>
    <row r="358" spans="1:19" s="332" customFormat="1" x14ac:dyDescent="0.25">
      <c r="B358" s="338"/>
      <c r="H358" s="339"/>
      <c r="I358" s="339"/>
      <c r="K358" s="340"/>
      <c r="L358" s="340"/>
    </row>
    <row r="359" spans="1:19" s="332" customFormat="1" x14ac:dyDescent="0.25">
      <c r="B359" s="338"/>
      <c r="H359" s="339"/>
      <c r="I359" s="339"/>
      <c r="K359" s="340"/>
      <c r="L359" s="340"/>
    </row>
    <row r="360" spans="1:19" s="332" customFormat="1" x14ac:dyDescent="0.25">
      <c r="B360" s="338"/>
      <c r="H360" s="339"/>
      <c r="I360" s="339"/>
      <c r="K360" s="340"/>
      <c r="L360" s="340"/>
    </row>
    <row r="361" spans="1:19" s="332" customFormat="1" x14ac:dyDescent="0.25">
      <c r="B361" s="338"/>
      <c r="H361" s="339"/>
      <c r="I361" s="339"/>
      <c r="K361" s="340"/>
      <c r="L361" s="340"/>
    </row>
    <row r="362" spans="1:19" s="332" customFormat="1" x14ac:dyDescent="0.25">
      <c r="B362" s="338"/>
      <c r="H362" s="339"/>
      <c r="I362" s="339"/>
      <c r="K362" s="340"/>
      <c r="L362" s="340"/>
    </row>
    <row r="363" spans="1:19" s="332" customFormat="1" x14ac:dyDescent="0.25">
      <c r="B363" s="338"/>
      <c r="H363" s="339"/>
      <c r="I363" s="339"/>
      <c r="K363" s="340"/>
      <c r="L363" s="340"/>
    </row>
    <row r="364" spans="1:19" s="332" customFormat="1" x14ac:dyDescent="0.25">
      <c r="B364" s="338"/>
      <c r="H364" s="339"/>
      <c r="I364" s="339"/>
      <c r="K364" s="340"/>
      <c r="L364" s="340"/>
    </row>
    <row r="365" spans="1:19" s="332" customFormat="1" x14ac:dyDescent="0.25">
      <c r="B365" s="338"/>
      <c r="H365" s="339"/>
      <c r="I365" s="339"/>
      <c r="K365" s="340"/>
      <c r="L365" s="340"/>
    </row>
    <row r="366" spans="1:19" s="332" customFormat="1" x14ac:dyDescent="0.25">
      <c r="B366" s="338"/>
      <c r="H366" s="339"/>
      <c r="I366" s="339"/>
      <c r="K366" s="340"/>
      <c r="L366" s="340"/>
    </row>
    <row r="367" spans="1:19" s="332" customFormat="1" x14ac:dyDescent="0.25">
      <c r="B367" s="338"/>
      <c r="H367" s="339"/>
      <c r="I367" s="339"/>
      <c r="K367" s="340"/>
      <c r="L367" s="340"/>
    </row>
    <row r="368" spans="1:19" s="332" customFormat="1" x14ac:dyDescent="0.25">
      <c r="A368" s="317"/>
      <c r="B368" s="318"/>
      <c r="C368" s="317"/>
      <c r="D368" s="317"/>
      <c r="E368" s="317"/>
      <c r="F368" s="317"/>
      <c r="G368" s="317"/>
      <c r="H368" s="319"/>
      <c r="I368" s="319"/>
      <c r="J368" s="317"/>
      <c r="K368" s="320"/>
      <c r="L368" s="320"/>
      <c r="M368" s="317"/>
      <c r="N368" s="317"/>
      <c r="O368" s="317"/>
      <c r="P368" s="317"/>
      <c r="Q368" s="317"/>
      <c r="R368" s="317"/>
      <c r="S368" s="317"/>
    </row>
    <row r="369" spans="1:19" s="332" customFormat="1" x14ac:dyDescent="0.25">
      <c r="A369" s="317"/>
      <c r="B369" s="318"/>
      <c r="C369" s="317"/>
      <c r="D369" s="317"/>
      <c r="E369" s="317"/>
      <c r="F369" s="317"/>
      <c r="G369" s="317"/>
      <c r="H369" s="319"/>
      <c r="I369" s="319"/>
      <c r="J369" s="317"/>
      <c r="K369" s="320"/>
      <c r="L369" s="320"/>
      <c r="M369" s="317"/>
      <c r="N369" s="317"/>
      <c r="O369" s="317"/>
      <c r="P369" s="317"/>
      <c r="Q369" s="317"/>
      <c r="R369" s="317"/>
      <c r="S369" s="317"/>
    </row>
    <row r="370" spans="1:19" s="332" customFormat="1" x14ac:dyDescent="0.25">
      <c r="A370" s="317"/>
      <c r="B370" s="318"/>
      <c r="C370" s="317"/>
      <c r="D370" s="317"/>
      <c r="E370" s="317"/>
      <c r="F370" s="317"/>
      <c r="G370" s="317"/>
      <c r="H370" s="319"/>
      <c r="I370" s="319"/>
      <c r="J370" s="317"/>
      <c r="K370" s="320"/>
      <c r="L370" s="320"/>
      <c r="M370" s="317"/>
      <c r="N370" s="317"/>
      <c r="O370" s="317"/>
      <c r="P370" s="317"/>
      <c r="Q370" s="317"/>
      <c r="R370" s="317"/>
      <c r="S370" s="317"/>
    </row>
    <row r="371" spans="1:19" s="332" customFormat="1" x14ac:dyDescent="0.25">
      <c r="A371" s="317"/>
      <c r="B371" s="318"/>
      <c r="C371" s="317"/>
      <c r="D371" s="317"/>
      <c r="E371" s="317"/>
      <c r="F371" s="317"/>
      <c r="G371" s="317"/>
      <c r="H371" s="319"/>
      <c r="I371" s="319"/>
      <c r="J371" s="317"/>
      <c r="K371" s="320"/>
      <c r="L371" s="320"/>
      <c r="M371" s="317"/>
      <c r="N371" s="317"/>
      <c r="O371" s="317"/>
      <c r="P371" s="317"/>
      <c r="Q371" s="317"/>
      <c r="R371" s="317"/>
      <c r="S371" s="317"/>
    </row>
    <row r="372" spans="1:19" s="332" customFormat="1" x14ac:dyDescent="0.25">
      <c r="A372" s="317"/>
      <c r="B372" s="318"/>
      <c r="C372" s="317"/>
      <c r="D372" s="317"/>
      <c r="E372" s="317"/>
      <c r="F372" s="317"/>
      <c r="G372" s="317"/>
      <c r="H372" s="319"/>
      <c r="I372" s="319"/>
      <c r="J372" s="317"/>
      <c r="K372" s="320"/>
      <c r="L372" s="320"/>
      <c r="M372" s="317"/>
      <c r="N372" s="317"/>
      <c r="O372" s="317"/>
      <c r="P372" s="317"/>
      <c r="Q372" s="317"/>
      <c r="R372" s="317"/>
      <c r="S372" s="317"/>
    </row>
    <row r="373" spans="1:19" s="332" customFormat="1" x14ac:dyDescent="0.25">
      <c r="A373" s="317"/>
      <c r="B373" s="318"/>
      <c r="C373" s="317"/>
      <c r="D373" s="317"/>
      <c r="E373" s="317"/>
      <c r="F373" s="317"/>
      <c r="G373" s="317"/>
      <c r="H373" s="319"/>
      <c r="I373" s="319"/>
      <c r="J373" s="317"/>
      <c r="K373" s="320"/>
      <c r="L373" s="320"/>
      <c r="M373" s="317"/>
      <c r="N373" s="317"/>
      <c r="O373" s="317"/>
      <c r="P373" s="317"/>
      <c r="Q373" s="317"/>
      <c r="R373" s="317"/>
      <c r="S373" s="317"/>
    </row>
  </sheetData>
  <autoFilter ref="H1:H444" xr:uid="{8F761790-D4FB-6A4B-B408-F83450EC05A4}"/>
  <mergeCells count="6">
    <mergeCell ref="J206:S215"/>
    <mergeCell ref="K1:S1"/>
    <mergeCell ref="K2:L2"/>
    <mergeCell ref="J119:S130"/>
    <mergeCell ref="J162:S182"/>
    <mergeCell ref="N2: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33C89-36AC-414C-B13A-7AD6040418B6}">
  <dimension ref="A1:AT177"/>
  <sheetViews>
    <sheetView topLeftCell="A47" workbookViewId="0">
      <selection activeCell="Q3" sqref="Q3"/>
    </sheetView>
  </sheetViews>
  <sheetFormatPr baseColWidth="10" defaultRowHeight="16" x14ac:dyDescent="0.2"/>
  <cols>
    <col min="1" max="1" width="10.83203125" style="1"/>
    <col min="2" max="2" width="10.83203125" style="6"/>
    <col min="3" max="7" width="10.83203125" style="1"/>
    <col min="8" max="8" width="10.83203125" style="5"/>
    <col min="9" max="9" width="13.1640625" style="5" customWidth="1"/>
    <col min="10" max="10" width="10.83203125" style="1"/>
    <col min="11" max="12" width="7.83203125" style="16" customWidth="1"/>
    <col min="13" max="13" width="9.1640625" style="1" customWidth="1"/>
    <col min="14" max="16" width="16" style="1" customWidth="1"/>
    <col min="17" max="17" width="18.33203125" style="1" customWidth="1"/>
    <col min="18" max="46" width="10.83203125" style="420"/>
    <col min="47" max="16384" width="10.83203125" style="1"/>
  </cols>
  <sheetData>
    <row r="1" spans="1:46" s="3" customFormat="1" ht="21" x14ac:dyDescent="0.25">
      <c r="A1" s="31" t="s">
        <v>0</v>
      </c>
      <c r="B1" s="31" t="s">
        <v>20</v>
      </c>
      <c r="C1" s="31" t="s">
        <v>6</v>
      </c>
      <c r="D1" s="31" t="s">
        <v>1</v>
      </c>
      <c r="E1" s="31" t="s">
        <v>2</v>
      </c>
      <c r="F1" s="31" t="s">
        <v>4</v>
      </c>
      <c r="G1" s="31" t="s">
        <v>5</v>
      </c>
      <c r="H1" s="4" t="s">
        <v>3</v>
      </c>
      <c r="I1" s="4" t="s">
        <v>48</v>
      </c>
      <c r="J1" s="31" t="s">
        <v>2</v>
      </c>
      <c r="K1" s="470" t="s">
        <v>249</v>
      </c>
      <c r="L1" s="470"/>
      <c r="M1" s="470"/>
      <c r="N1" s="470"/>
      <c r="O1" s="470"/>
      <c r="P1" s="470"/>
      <c r="Q1" s="470"/>
      <c r="R1" s="378"/>
      <c r="S1" s="378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</row>
    <row r="2" spans="1:46" s="3" customFormat="1" ht="21" x14ac:dyDescent="0.25">
      <c r="A2" s="31"/>
      <c r="B2" s="6"/>
      <c r="C2" s="31"/>
      <c r="D2" s="31"/>
      <c r="E2" s="31"/>
      <c r="F2" s="31" t="s">
        <v>17</v>
      </c>
      <c r="G2" s="31" t="s">
        <v>18</v>
      </c>
      <c r="H2" s="4" t="s">
        <v>19</v>
      </c>
      <c r="I2" s="4"/>
      <c r="J2" s="31"/>
      <c r="K2" s="496" t="s">
        <v>29</v>
      </c>
      <c r="L2" s="496"/>
      <c r="M2" s="32" t="s">
        <v>214</v>
      </c>
      <c r="N2" s="32" t="s">
        <v>10</v>
      </c>
      <c r="O2" s="471" t="s">
        <v>140</v>
      </c>
      <c r="P2" s="471"/>
      <c r="Q2" s="32" t="s">
        <v>221</v>
      </c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</row>
    <row r="3" spans="1:46" s="454" customFormat="1" ht="20" thickBot="1" x14ac:dyDescent="0.3">
      <c r="B3" s="393"/>
      <c r="H3" s="208"/>
      <c r="I3" s="208"/>
      <c r="K3" s="238" t="s">
        <v>31</v>
      </c>
      <c r="L3" s="238" t="s">
        <v>32</v>
      </c>
      <c r="M3" s="454" t="s">
        <v>158</v>
      </c>
      <c r="O3" s="453" t="s">
        <v>250</v>
      </c>
      <c r="P3" s="453" t="s">
        <v>251</v>
      </c>
      <c r="Q3" s="454" t="s">
        <v>252</v>
      </c>
    </row>
    <row r="4" spans="1:46" x14ac:dyDescent="0.2">
      <c r="A4" s="118">
        <v>43854</v>
      </c>
      <c r="B4" s="160"/>
      <c r="C4" s="161"/>
      <c r="D4" s="37">
        <v>2</v>
      </c>
      <c r="E4" s="37">
        <v>1</v>
      </c>
      <c r="F4" s="37">
        <v>15.8</v>
      </c>
      <c r="G4" s="37">
        <v>100</v>
      </c>
      <c r="H4" s="40">
        <f>G4/F4</f>
        <v>6.3291139240506329</v>
      </c>
      <c r="I4" s="267" t="s">
        <v>50</v>
      </c>
      <c r="J4" s="37">
        <v>1</v>
      </c>
      <c r="K4" s="40">
        <v>16.55</v>
      </c>
      <c r="L4" s="40">
        <v>17.010000000000002</v>
      </c>
      <c r="M4" s="37">
        <v>1000</v>
      </c>
      <c r="N4" s="37">
        <v>6.5</v>
      </c>
      <c r="O4" s="37" t="s">
        <v>21</v>
      </c>
      <c r="P4" s="37" t="s">
        <v>21</v>
      </c>
      <c r="Q4" s="443"/>
    </row>
    <row r="5" spans="1:46" x14ac:dyDescent="0.2">
      <c r="A5" s="121"/>
      <c r="B5" s="162"/>
      <c r="C5" s="163"/>
      <c r="D5" s="163"/>
      <c r="E5" s="41">
        <v>2</v>
      </c>
      <c r="F5" s="41">
        <v>16.5</v>
      </c>
      <c r="G5" s="41">
        <v>100</v>
      </c>
      <c r="H5" s="44">
        <f t="shared" ref="H5:H6" si="0">G5/F5</f>
        <v>6.0606060606060606</v>
      </c>
      <c r="I5" s="25" t="s">
        <v>50</v>
      </c>
      <c r="J5" s="41">
        <v>2</v>
      </c>
      <c r="K5" s="164"/>
      <c r="L5" s="164"/>
      <c r="M5" s="163"/>
      <c r="N5" s="163"/>
      <c r="O5" s="41" t="s">
        <v>21</v>
      </c>
      <c r="P5" s="41" t="s">
        <v>21</v>
      </c>
      <c r="Q5" s="444"/>
    </row>
    <row r="6" spans="1:46" x14ac:dyDescent="0.2">
      <c r="A6" s="94"/>
      <c r="B6" s="43"/>
      <c r="C6" s="41"/>
      <c r="D6" s="41"/>
      <c r="E6" s="41">
        <v>3</v>
      </c>
      <c r="F6" s="41">
        <v>18.5</v>
      </c>
      <c r="G6" s="41">
        <v>100</v>
      </c>
      <c r="H6" s="44">
        <f t="shared" si="0"/>
        <v>5.4054054054054053</v>
      </c>
      <c r="I6" s="25" t="s">
        <v>50</v>
      </c>
      <c r="J6" s="41">
        <v>3</v>
      </c>
      <c r="K6" s="164"/>
      <c r="L6" s="164"/>
      <c r="M6" s="163"/>
      <c r="N6" s="41"/>
      <c r="O6" s="41" t="s">
        <v>21</v>
      </c>
      <c r="P6" s="41" t="s">
        <v>21</v>
      </c>
      <c r="Q6" s="49"/>
    </row>
    <row r="7" spans="1:46" x14ac:dyDescent="0.2">
      <c r="A7" s="94"/>
      <c r="B7" s="43"/>
      <c r="C7" s="41"/>
      <c r="D7" s="41"/>
      <c r="E7" s="41">
        <v>4</v>
      </c>
      <c r="F7" s="41">
        <v>23</v>
      </c>
      <c r="G7" s="41">
        <v>100</v>
      </c>
      <c r="H7" s="44">
        <f>G7/F7</f>
        <v>4.3478260869565215</v>
      </c>
      <c r="I7" s="25" t="s">
        <v>50</v>
      </c>
      <c r="J7" s="41">
        <v>4</v>
      </c>
      <c r="K7" s="44"/>
      <c r="L7" s="44"/>
      <c r="M7" s="41"/>
      <c r="N7" s="41"/>
      <c r="O7" s="41" t="s">
        <v>21</v>
      </c>
      <c r="P7" s="41" t="s">
        <v>21</v>
      </c>
      <c r="Q7" s="49"/>
    </row>
    <row r="8" spans="1:46" x14ac:dyDescent="0.2">
      <c r="A8" s="422"/>
      <c r="B8" s="11"/>
      <c r="C8" s="418"/>
      <c r="D8" s="418"/>
      <c r="E8" s="418">
        <v>5</v>
      </c>
      <c r="F8" s="165">
        <v>25.8</v>
      </c>
      <c r="G8" s="165">
        <v>100</v>
      </c>
      <c r="H8" s="166">
        <f t="shared" ref="H8:H15" si="1">G8/F8</f>
        <v>3.8759689922480618</v>
      </c>
      <c r="I8" s="167" t="s">
        <v>141</v>
      </c>
      <c r="J8" s="418">
        <v>5</v>
      </c>
      <c r="K8" s="166"/>
      <c r="L8" s="166"/>
      <c r="M8" s="165"/>
      <c r="N8" s="165"/>
      <c r="O8" s="165"/>
      <c r="P8" s="165"/>
      <c r="Q8" s="423"/>
    </row>
    <row r="9" spans="1:46" x14ac:dyDescent="0.2">
      <c r="A9" s="422"/>
      <c r="B9" s="11"/>
      <c r="C9" s="418"/>
      <c r="D9" s="418"/>
      <c r="E9" s="418">
        <v>6</v>
      </c>
      <c r="F9" s="165">
        <v>32.4</v>
      </c>
      <c r="G9" s="165">
        <v>100</v>
      </c>
      <c r="H9" s="166">
        <f t="shared" si="1"/>
        <v>3.0864197530864197</v>
      </c>
      <c r="I9" s="167" t="s">
        <v>141</v>
      </c>
      <c r="J9" s="418">
        <v>6</v>
      </c>
      <c r="K9" s="166"/>
      <c r="L9" s="166"/>
      <c r="M9" s="165"/>
      <c r="N9" s="165"/>
      <c r="O9" s="165"/>
      <c r="P9" s="165"/>
      <c r="Q9" s="423"/>
    </row>
    <row r="10" spans="1:46" x14ac:dyDescent="0.2">
      <c r="A10" s="94"/>
      <c r="B10" s="43"/>
      <c r="C10" s="41"/>
      <c r="D10" s="41"/>
      <c r="E10" s="41">
        <v>7</v>
      </c>
      <c r="F10" s="41">
        <v>116</v>
      </c>
      <c r="G10" s="41">
        <v>100</v>
      </c>
      <c r="H10" s="44">
        <f t="shared" si="1"/>
        <v>0.86206896551724133</v>
      </c>
      <c r="I10" s="97" t="s">
        <v>89</v>
      </c>
      <c r="J10" s="41">
        <v>7</v>
      </c>
      <c r="K10" s="44"/>
      <c r="L10" s="44"/>
      <c r="M10" s="41"/>
      <c r="N10" s="41"/>
      <c r="O10" s="41" t="s">
        <v>21</v>
      </c>
      <c r="P10" s="41" t="s">
        <v>197</v>
      </c>
      <c r="Q10" s="49"/>
    </row>
    <row r="11" spans="1:46" x14ac:dyDescent="0.2">
      <c r="A11" s="94"/>
      <c r="B11" s="43"/>
      <c r="C11" s="41"/>
      <c r="D11" s="41"/>
      <c r="E11" s="41">
        <v>8</v>
      </c>
      <c r="F11" s="41">
        <v>120</v>
      </c>
      <c r="G11" s="41">
        <v>100</v>
      </c>
      <c r="H11" s="44">
        <f t="shared" si="1"/>
        <v>0.83333333333333337</v>
      </c>
      <c r="I11" s="97" t="s">
        <v>89</v>
      </c>
      <c r="J11" s="41">
        <v>8</v>
      </c>
      <c r="K11" s="44"/>
      <c r="L11" s="44"/>
      <c r="M11" s="41"/>
      <c r="N11" s="41"/>
      <c r="O11" s="41" t="s">
        <v>21</v>
      </c>
      <c r="P11" s="41" t="s">
        <v>197</v>
      </c>
      <c r="Q11" s="49"/>
    </row>
    <row r="12" spans="1:46" x14ac:dyDescent="0.2">
      <c r="A12" s="94"/>
      <c r="B12" s="43"/>
      <c r="C12" s="41"/>
      <c r="D12" s="41"/>
      <c r="E12" s="41">
        <v>9</v>
      </c>
      <c r="F12" s="41">
        <v>126</v>
      </c>
      <c r="G12" s="41">
        <v>100</v>
      </c>
      <c r="H12" s="44">
        <f t="shared" si="1"/>
        <v>0.79365079365079361</v>
      </c>
      <c r="I12" s="97" t="s">
        <v>89</v>
      </c>
      <c r="J12" s="41">
        <v>9</v>
      </c>
      <c r="K12" s="44"/>
      <c r="L12" s="44"/>
      <c r="M12" s="41"/>
      <c r="N12" s="41"/>
      <c r="O12" s="41" t="s">
        <v>21</v>
      </c>
      <c r="P12" s="41" t="s">
        <v>197</v>
      </c>
      <c r="Q12" s="49"/>
    </row>
    <row r="13" spans="1:46" x14ac:dyDescent="0.2">
      <c r="A13" s="94"/>
      <c r="B13" s="43"/>
      <c r="C13" s="41"/>
      <c r="D13" s="41"/>
      <c r="E13" s="41">
        <v>10</v>
      </c>
      <c r="F13" s="41">
        <v>138</v>
      </c>
      <c r="G13" s="41">
        <v>100</v>
      </c>
      <c r="H13" s="44">
        <f t="shared" si="1"/>
        <v>0.72463768115942029</v>
      </c>
      <c r="I13" s="97" t="s">
        <v>89</v>
      </c>
      <c r="J13" s="41">
        <v>10</v>
      </c>
      <c r="K13" s="44"/>
      <c r="L13" s="44"/>
      <c r="M13" s="41"/>
      <c r="N13" s="41"/>
      <c r="O13" s="41" t="s">
        <v>21</v>
      </c>
      <c r="P13" s="41" t="s">
        <v>197</v>
      </c>
      <c r="Q13" s="49"/>
    </row>
    <row r="14" spans="1:46" x14ac:dyDescent="0.2">
      <c r="A14" s="94"/>
      <c r="B14" s="43"/>
      <c r="C14" s="41"/>
      <c r="D14" s="41"/>
      <c r="E14" s="41">
        <v>11</v>
      </c>
      <c r="F14" s="41">
        <v>156</v>
      </c>
      <c r="G14" s="41">
        <v>100</v>
      </c>
      <c r="H14" s="44">
        <f t="shared" si="1"/>
        <v>0.64102564102564108</v>
      </c>
      <c r="I14" s="97" t="s">
        <v>89</v>
      </c>
      <c r="J14" s="41">
        <v>11</v>
      </c>
      <c r="K14" s="44"/>
      <c r="L14" s="44"/>
      <c r="M14" s="41"/>
      <c r="N14" s="41"/>
      <c r="O14" s="41" t="s">
        <v>21</v>
      </c>
      <c r="P14" s="41" t="s">
        <v>197</v>
      </c>
      <c r="Q14" s="49"/>
    </row>
    <row r="15" spans="1:46" x14ac:dyDescent="0.2">
      <c r="A15" s="94"/>
      <c r="B15" s="43"/>
      <c r="C15" s="41"/>
      <c r="D15" s="41"/>
      <c r="E15" s="41">
        <v>12</v>
      </c>
      <c r="F15" s="41">
        <v>163</v>
      </c>
      <c r="G15" s="41">
        <v>100</v>
      </c>
      <c r="H15" s="44">
        <f t="shared" si="1"/>
        <v>0.61349693251533743</v>
      </c>
      <c r="I15" s="97" t="s">
        <v>89</v>
      </c>
      <c r="J15" s="41">
        <v>12</v>
      </c>
      <c r="K15" s="44"/>
      <c r="L15" s="44"/>
      <c r="M15" s="41"/>
      <c r="N15" s="41"/>
      <c r="O15" s="41" t="s">
        <v>21</v>
      </c>
      <c r="P15" s="41" t="s">
        <v>197</v>
      </c>
      <c r="Q15" s="49"/>
    </row>
    <row r="16" spans="1:46" s="112" customFormat="1" ht="17" thickBot="1" x14ac:dyDescent="0.25">
      <c r="A16" s="95"/>
      <c r="B16" s="47"/>
      <c r="C16" s="45"/>
      <c r="D16" s="45"/>
      <c r="E16" s="45"/>
      <c r="F16" s="45"/>
      <c r="G16" s="45"/>
      <c r="H16" s="46"/>
      <c r="I16" s="46"/>
      <c r="J16" s="45"/>
      <c r="K16" s="48"/>
      <c r="L16" s="48"/>
      <c r="M16" s="45"/>
      <c r="N16" s="45"/>
      <c r="O16" s="45"/>
      <c r="P16" s="45"/>
      <c r="Q16" s="96"/>
    </row>
    <row r="17" spans="1:17" s="112" customFormat="1" x14ac:dyDescent="0.2">
      <c r="A17" s="1"/>
      <c r="B17" s="6"/>
      <c r="C17" s="1"/>
      <c r="D17" s="1"/>
      <c r="E17" s="1"/>
      <c r="F17" s="1"/>
      <c r="G17" s="1"/>
      <c r="H17" s="5"/>
      <c r="I17" s="5"/>
      <c r="J17" s="1"/>
      <c r="K17" s="16"/>
      <c r="L17" s="16"/>
      <c r="M17" s="1"/>
      <c r="N17" s="1"/>
      <c r="O17" s="1"/>
      <c r="P17" s="1"/>
      <c r="Q17" s="1"/>
    </row>
    <row r="18" spans="1:17" s="112" customFormat="1" ht="17" thickBot="1" x14ac:dyDescent="0.25">
      <c r="A18" s="1"/>
      <c r="B18" s="6"/>
      <c r="C18" s="1"/>
      <c r="D18" s="1"/>
      <c r="E18" s="1"/>
      <c r="F18" s="1"/>
      <c r="G18" s="1"/>
      <c r="H18" s="5"/>
      <c r="I18" s="5"/>
      <c r="J18" s="1"/>
      <c r="K18" s="16"/>
      <c r="L18" s="16"/>
      <c r="M18" s="1"/>
      <c r="N18" s="1"/>
      <c r="O18" s="1"/>
      <c r="P18" s="1"/>
      <c r="Q18" s="1"/>
    </row>
    <row r="19" spans="1:17" s="112" customFormat="1" x14ac:dyDescent="0.2">
      <c r="A19" s="92">
        <v>43858</v>
      </c>
      <c r="B19" s="39" t="s">
        <v>115</v>
      </c>
      <c r="C19" s="37"/>
      <c r="D19" s="37">
        <v>2</v>
      </c>
      <c r="E19" s="37">
        <v>1</v>
      </c>
      <c r="F19" s="37">
        <v>3.6</v>
      </c>
      <c r="G19" s="37">
        <v>140</v>
      </c>
      <c r="H19" s="40">
        <f t="shared" ref="H19:H24" si="2">G19/F19</f>
        <v>38.888888888888886</v>
      </c>
      <c r="I19" s="38" t="s">
        <v>49</v>
      </c>
      <c r="J19" s="37">
        <v>1</v>
      </c>
      <c r="K19" s="40">
        <v>17.14</v>
      </c>
      <c r="L19" s="40">
        <v>17.29</v>
      </c>
      <c r="M19" s="37">
        <v>1500</v>
      </c>
      <c r="N19" s="37">
        <v>15</v>
      </c>
      <c r="O19" s="37" t="s">
        <v>21</v>
      </c>
      <c r="P19" s="37" t="s">
        <v>21</v>
      </c>
      <c r="Q19" s="91">
        <v>2</v>
      </c>
    </row>
    <row r="20" spans="1:17" s="112" customFormat="1" x14ac:dyDescent="0.2">
      <c r="A20" s="94"/>
      <c r="B20" s="43"/>
      <c r="C20" s="41"/>
      <c r="D20" s="41"/>
      <c r="E20" s="41">
        <v>2</v>
      </c>
      <c r="F20" s="41">
        <v>6.9</v>
      </c>
      <c r="G20" s="41">
        <v>140</v>
      </c>
      <c r="H20" s="44">
        <f t="shared" si="2"/>
        <v>20.289855072463766</v>
      </c>
      <c r="I20" s="42" t="s">
        <v>49</v>
      </c>
      <c r="J20" s="41">
        <v>2</v>
      </c>
      <c r="K20" s="44"/>
      <c r="L20" s="44"/>
      <c r="M20" s="41"/>
      <c r="N20" s="41"/>
      <c r="O20" s="41" t="s">
        <v>21</v>
      </c>
      <c r="P20" s="41" t="s">
        <v>21</v>
      </c>
      <c r="Q20" s="49">
        <v>1</v>
      </c>
    </row>
    <row r="21" spans="1:17" s="112" customFormat="1" x14ac:dyDescent="0.2">
      <c r="A21" s="94"/>
      <c r="B21" s="43"/>
      <c r="C21" s="41"/>
      <c r="D21" s="41"/>
      <c r="E21" s="41">
        <v>3</v>
      </c>
      <c r="F21" s="41">
        <v>9.9</v>
      </c>
      <c r="G21" s="41">
        <v>140</v>
      </c>
      <c r="H21" s="44">
        <f t="shared" si="2"/>
        <v>14.14141414141414</v>
      </c>
      <c r="I21" s="42" t="s">
        <v>49</v>
      </c>
      <c r="J21" s="41">
        <v>3</v>
      </c>
      <c r="K21" s="44"/>
      <c r="L21" s="44"/>
      <c r="M21" s="41"/>
      <c r="N21" s="41"/>
      <c r="O21" s="41" t="s">
        <v>21</v>
      </c>
      <c r="P21" s="41" t="s">
        <v>21</v>
      </c>
      <c r="Q21" s="49">
        <v>2</v>
      </c>
    </row>
    <row r="22" spans="1:17" s="112" customFormat="1" x14ac:dyDescent="0.2">
      <c r="A22" s="94"/>
      <c r="B22" s="43"/>
      <c r="C22" s="41"/>
      <c r="D22" s="41"/>
      <c r="E22" s="41">
        <v>4</v>
      </c>
      <c r="F22" s="41">
        <v>12.1</v>
      </c>
      <c r="G22" s="41">
        <v>140</v>
      </c>
      <c r="H22" s="44">
        <f t="shared" si="2"/>
        <v>11.570247933884298</v>
      </c>
      <c r="I22" s="42" t="s">
        <v>49</v>
      </c>
      <c r="J22" s="41">
        <v>4</v>
      </c>
      <c r="K22" s="44"/>
      <c r="L22" s="44"/>
      <c r="M22" s="41"/>
      <c r="N22" s="41"/>
      <c r="O22" s="41" t="s">
        <v>21</v>
      </c>
      <c r="P22" s="41" t="s">
        <v>21</v>
      </c>
      <c r="Q22" s="49">
        <v>1</v>
      </c>
    </row>
    <row r="23" spans="1:17" s="112" customFormat="1" x14ac:dyDescent="0.2">
      <c r="A23" s="94"/>
      <c r="B23" s="43"/>
      <c r="C23" s="41"/>
      <c r="D23" s="41"/>
      <c r="E23" s="41">
        <v>5</v>
      </c>
      <c r="F23" s="41">
        <v>67</v>
      </c>
      <c r="G23" s="41">
        <v>140</v>
      </c>
      <c r="H23" s="44">
        <f t="shared" si="2"/>
        <v>2.08955223880597</v>
      </c>
      <c r="I23" s="25" t="s">
        <v>50</v>
      </c>
      <c r="J23" s="41">
        <v>5</v>
      </c>
      <c r="K23" s="44"/>
      <c r="L23" s="44"/>
      <c r="M23" s="41"/>
      <c r="N23" s="41"/>
      <c r="O23" s="41" t="s">
        <v>21</v>
      </c>
      <c r="P23" s="41" t="s">
        <v>21</v>
      </c>
      <c r="Q23" s="49">
        <v>1</v>
      </c>
    </row>
    <row r="24" spans="1:17" s="112" customFormat="1" ht="21" customHeight="1" thickBot="1" x14ac:dyDescent="0.25">
      <c r="A24" s="95"/>
      <c r="B24" s="47"/>
      <c r="C24" s="45"/>
      <c r="D24" s="45"/>
      <c r="E24" s="45">
        <v>6</v>
      </c>
      <c r="F24" s="45">
        <v>158</v>
      </c>
      <c r="G24" s="45">
        <v>140</v>
      </c>
      <c r="H24" s="48">
        <f t="shared" si="2"/>
        <v>0.88607594936708856</v>
      </c>
      <c r="I24" s="191" t="s">
        <v>89</v>
      </c>
      <c r="J24" s="45">
        <v>6</v>
      </c>
      <c r="K24" s="48"/>
      <c r="L24" s="48"/>
      <c r="M24" s="45"/>
      <c r="N24" s="45"/>
      <c r="O24" s="45" t="s">
        <v>22</v>
      </c>
      <c r="P24" s="45" t="s">
        <v>22</v>
      </c>
      <c r="Q24" s="96">
        <v>0</v>
      </c>
    </row>
    <row r="25" spans="1:17" s="112" customFormat="1" ht="22" customHeight="1" x14ac:dyDescent="0.2">
      <c r="A25" s="1"/>
      <c r="B25" s="6"/>
      <c r="C25" s="1"/>
      <c r="D25" s="1"/>
      <c r="E25" s="1"/>
      <c r="F25" s="1"/>
      <c r="G25" s="1"/>
      <c r="H25" s="16"/>
      <c r="I25" s="5"/>
      <c r="J25" s="1"/>
      <c r="K25" s="16"/>
      <c r="L25" s="16"/>
      <c r="M25" s="1"/>
      <c r="N25" s="1"/>
      <c r="O25" s="1"/>
      <c r="P25" s="1"/>
      <c r="Q25" s="1"/>
    </row>
    <row r="26" spans="1:17" s="112" customFormat="1" ht="17" thickBot="1" x14ac:dyDescent="0.25">
      <c r="A26" s="1"/>
      <c r="B26" s="6"/>
      <c r="C26" s="1"/>
      <c r="D26" s="1"/>
      <c r="E26" s="1"/>
      <c r="F26" s="1"/>
      <c r="G26" s="1"/>
      <c r="H26" s="5"/>
      <c r="I26" s="5"/>
      <c r="J26" s="1"/>
      <c r="K26" s="16"/>
      <c r="L26" s="16"/>
      <c r="M26" s="1"/>
      <c r="N26" s="1"/>
      <c r="O26" s="1"/>
      <c r="P26" s="1"/>
      <c r="Q26" s="1"/>
    </row>
    <row r="27" spans="1:17" s="112" customFormat="1" x14ac:dyDescent="0.2">
      <c r="A27" s="92">
        <v>43859</v>
      </c>
      <c r="B27" s="39" t="s">
        <v>116</v>
      </c>
      <c r="C27" s="37" t="s">
        <v>15</v>
      </c>
      <c r="D27" s="37">
        <v>1</v>
      </c>
      <c r="E27" s="37">
        <v>1</v>
      </c>
      <c r="F27" s="37">
        <v>8</v>
      </c>
      <c r="G27" s="37">
        <v>145</v>
      </c>
      <c r="H27" s="40">
        <f t="shared" ref="H27:H33" si="3">G27/F27</f>
        <v>18.125</v>
      </c>
      <c r="I27" s="38" t="s">
        <v>49</v>
      </c>
      <c r="J27" s="37">
        <v>1</v>
      </c>
      <c r="K27" s="37" t="s">
        <v>142</v>
      </c>
      <c r="L27" s="37">
        <v>15.53</v>
      </c>
      <c r="M27" s="37">
        <v>1200</v>
      </c>
      <c r="N27" s="37">
        <v>3.5</v>
      </c>
      <c r="O27" s="37" t="s">
        <v>22</v>
      </c>
      <c r="P27" s="37" t="s">
        <v>22</v>
      </c>
      <c r="Q27" s="91"/>
    </row>
    <row r="28" spans="1:17" s="266" customFormat="1" x14ac:dyDescent="0.2">
      <c r="A28" s="85"/>
      <c r="B28" s="66"/>
      <c r="C28" s="419"/>
      <c r="D28" s="419"/>
      <c r="E28" s="419">
        <v>2</v>
      </c>
      <c r="F28" s="419">
        <v>10.7</v>
      </c>
      <c r="G28" s="419">
        <v>145</v>
      </c>
      <c r="H28" s="68">
        <f t="shared" si="3"/>
        <v>13.55140186915888</v>
      </c>
      <c r="I28" s="67" t="s">
        <v>49</v>
      </c>
      <c r="J28" s="419">
        <v>2</v>
      </c>
      <c r="K28" s="68"/>
      <c r="L28" s="419"/>
      <c r="M28" s="419"/>
      <c r="N28" s="419"/>
      <c r="O28" s="419" t="s">
        <v>99</v>
      </c>
      <c r="P28" s="419" t="s">
        <v>99</v>
      </c>
      <c r="Q28" s="29"/>
    </row>
    <row r="29" spans="1:17" s="112" customFormat="1" x14ac:dyDescent="0.2">
      <c r="A29" s="93"/>
      <c r="B29" s="43"/>
      <c r="C29" s="41"/>
      <c r="D29" s="41"/>
      <c r="E29" s="41">
        <v>3</v>
      </c>
      <c r="F29" s="41">
        <v>36.799999999999997</v>
      </c>
      <c r="G29" s="41">
        <v>145</v>
      </c>
      <c r="H29" s="44">
        <f t="shared" si="3"/>
        <v>3.9402173913043481</v>
      </c>
      <c r="I29" s="25" t="s">
        <v>50</v>
      </c>
      <c r="J29" s="41">
        <v>3</v>
      </c>
      <c r="K29" s="41"/>
      <c r="L29" s="41"/>
      <c r="M29" s="41"/>
      <c r="N29" s="41"/>
      <c r="O29" s="41" t="s">
        <v>22</v>
      </c>
      <c r="P29" s="41" t="s">
        <v>22</v>
      </c>
      <c r="Q29" s="49"/>
    </row>
    <row r="30" spans="1:17" s="112" customFormat="1" x14ac:dyDescent="0.2">
      <c r="A30" s="94"/>
      <c r="B30" s="43"/>
      <c r="C30" s="41"/>
      <c r="D30" s="41"/>
      <c r="E30" s="41">
        <v>4</v>
      </c>
      <c r="F30" s="41">
        <v>67.3</v>
      </c>
      <c r="G30" s="41">
        <v>145</v>
      </c>
      <c r="H30" s="44">
        <f t="shared" si="3"/>
        <v>2.1545319465081723</v>
      </c>
      <c r="I30" s="25" t="s">
        <v>50</v>
      </c>
      <c r="J30" s="41">
        <v>4</v>
      </c>
      <c r="K30" s="41"/>
      <c r="L30" s="41"/>
      <c r="M30" s="41"/>
      <c r="N30" s="41"/>
      <c r="O30" s="41" t="s">
        <v>22</v>
      </c>
      <c r="P30" s="41" t="s">
        <v>21</v>
      </c>
      <c r="Q30" s="49"/>
    </row>
    <row r="31" spans="1:17" s="112" customFormat="1" x14ac:dyDescent="0.2">
      <c r="A31" s="94"/>
      <c r="B31" s="43"/>
      <c r="C31" s="41"/>
      <c r="D31" s="41"/>
      <c r="E31" s="41">
        <v>5</v>
      </c>
      <c r="F31" s="41">
        <v>187</v>
      </c>
      <c r="G31" s="41">
        <v>145</v>
      </c>
      <c r="H31" s="44">
        <f t="shared" si="3"/>
        <v>0.77540106951871657</v>
      </c>
      <c r="I31" s="97" t="s">
        <v>89</v>
      </c>
      <c r="J31" s="41">
        <v>5</v>
      </c>
      <c r="K31" s="41"/>
      <c r="L31" s="41"/>
      <c r="M31" s="41"/>
      <c r="N31" s="41"/>
      <c r="O31" s="41" t="s">
        <v>22</v>
      </c>
      <c r="P31" s="41" t="s">
        <v>22</v>
      </c>
      <c r="Q31" s="49"/>
    </row>
    <row r="32" spans="1:17" x14ac:dyDescent="0.2">
      <c r="A32" s="94"/>
      <c r="B32" s="43"/>
      <c r="C32" s="41"/>
      <c r="D32" s="41"/>
      <c r="E32" s="41">
        <v>6</v>
      </c>
      <c r="F32" s="41">
        <v>196</v>
      </c>
      <c r="G32" s="41">
        <v>145</v>
      </c>
      <c r="H32" s="44">
        <f t="shared" si="3"/>
        <v>0.73979591836734693</v>
      </c>
      <c r="I32" s="97" t="s">
        <v>89</v>
      </c>
      <c r="J32" s="41">
        <v>6</v>
      </c>
      <c r="K32" s="41"/>
      <c r="L32" s="41"/>
      <c r="M32" s="41"/>
      <c r="N32" s="41"/>
      <c r="O32" s="41" t="s">
        <v>22</v>
      </c>
      <c r="P32" s="41" t="s">
        <v>22</v>
      </c>
      <c r="Q32" s="49"/>
    </row>
    <row r="33" spans="1:17" x14ac:dyDescent="0.2">
      <c r="A33" s="94"/>
      <c r="B33" s="43"/>
      <c r="C33" s="41"/>
      <c r="D33" s="41"/>
      <c r="E33" s="41">
        <v>7</v>
      </c>
      <c r="F33" s="41">
        <v>238</v>
      </c>
      <c r="G33" s="41">
        <v>145</v>
      </c>
      <c r="H33" s="44">
        <f t="shared" si="3"/>
        <v>0.60924369747899154</v>
      </c>
      <c r="I33" s="97" t="s">
        <v>89</v>
      </c>
      <c r="J33" s="41">
        <v>7</v>
      </c>
      <c r="K33" s="41"/>
      <c r="L33" s="41"/>
      <c r="M33" s="41"/>
      <c r="N33" s="41"/>
      <c r="O33" s="41" t="s">
        <v>22</v>
      </c>
      <c r="P33" s="41" t="s">
        <v>22</v>
      </c>
      <c r="Q33" s="49"/>
    </row>
    <row r="34" spans="1:17" x14ac:dyDescent="0.2">
      <c r="A34" s="94"/>
      <c r="B34" s="43"/>
      <c r="C34" s="41"/>
      <c r="D34" s="41"/>
      <c r="E34" s="41"/>
      <c r="F34" s="41"/>
      <c r="G34" s="41"/>
      <c r="H34" s="42"/>
      <c r="I34" s="42"/>
      <c r="J34" s="41"/>
      <c r="K34" s="44"/>
      <c r="L34" s="44"/>
      <c r="M34" s="41"/>
      <c r="N34" s="41"/>
      <c r="O34" s="41"/>
      <c r="P34" s="41"/>
      <c r="Q34" s="49"/>
    </row>
    <row r="35" spans="1:17" x14ac:dyDescent="0.2">
      <c r="A35" s="94"/>
      <c r="B35" s="43"/>
      <c r="C35" s="41"/>
      <c r="D35" s="41">
        <v>1</v>
      </c>
      <c r="E35" s="41">
        <v>1</v>
      </c>
      <c r="F35" s="41">
        <v>8</v>
      </c>
      <c r="G35" s="41">
        <v>145</v>
      </c>
      <c r="H35" s="44">
        <f t="shared" ref="H35:H41" si="4">G35/F35</f>
        <v>18.125</v>
      </c>
      <c r="I35" s="42" t="s">
        <v>49</v>
      </c>
      <c r="J35" s="41">
        <v>1</v>
      </c>
      <c r="K35" s="44">
        <v>15.55</v>
      </c>
      <c r="L35" s="44">
        <v>16.05</v>
      </c>
      <c r="M35" s="41">
        <v>2000</v>
      </c>
      <c r="N35" s="41">
        <v>10</v>
      </c>
      <c r="O35" s="41" t="s">
        <v>22</v>
      </c>
      <c r="P35" s="41" t="s">
        <v>21</v>
      </c>
      <c r="Q35" s="49">
        <v>0</v>
      </c>
    </row>
    <row r="36" spans="1:17" x14ac:dyDescent="0.2">
      <c r="A36" s="94"/>
      <c r="B36" s="43"/>
      <c r="C36" s="41"/>
      <c r="D36" s="41"/>
      <c r="E36" s="41">
        <v>2</v>
      </c>
      <c r="F36" s="41">
        <v>10.7</v>
      </c>
      <c r="G36" s="41">
        <v>145</v>
      </c>
      <c r="H36" s="44">
        <f t="shared" si="4"/>
        <v>13.55140186915888</v>
      </c>
      <c r="I36" s="42" t="s">
        <v>49</v>
      </c>
      <c r="J36" s="41">
        <v>2</v>
      </c>
      <c r="K36" s="44"/>
      <c r="L36" s="44"/>
      <c r="M36" s="41"/>
      <c r="N36" s="41"/>
      <c r="O36" s="41" t="s">
        <v>21</v>
      </c>
      <c r="P36" s="41" t="s">
        <v>21</v>
      </c>
      <c r="Q36" s="49">
        <v>9</v>
      </c>
    </row>
    <row r="37" spans="1:17" x14ac:dyDescent="0.2">
      <c r="A37" s="94"/>
      <c r="B37" s="43"/>
      <c r="C37" s="41"/>
      <c r="D37" s="41"/>
      <c r="E37" s="41">
        <v>3</v>
      </c>
      <c r="F37" s="41">
        <v>36.799999999999997</v>
      </c>
      <c r="G37" s="41">
        <v>145</v>
      </c>
      <c r="H37" s="44">
        <f t="shared" si="4"/>
        <v>3.9402173913043481</v>
      </c>
      <c r="I37" s="25" t="s">
        <v>50</v>
      </c>
      <c r="J37" s="41">
        <v>3</v>
      </c>
      <c r="K37" s="44"/>
      <c r="L37" s="44"/>
      <c r="M37" s="41"/>
      <c r="N37" s="41"/>
      <c r="O37" s="41" t="s">
        <v>22</v>
      </c>
      <c r="P37" s="41" t="s">
        <v>22</v>
      </c>
      <c r="Q37" s="49">
        <v>0</v>
      </c>
    </row>
    <row r="38" spans="1:17" x14ac:dyDescent="0.2">
      <c r="A38" s="94"/>
      <c r="B38" s="43"/>
      <c r="C38" s="41"/>
      <c r="D38" s="41"/>
      <c r="E38" s="41">
        <v>4</v>
      </c>
      <c r="F38" s="41">
        <v>67.3</v>
      </c>
      <c r="G38" s="41">
        <v>145</v>
      </c>
      <c r="H38" s="44">
        <f t="shared" si="4"/>
        <v>2.1545319465081723</v>
      </c>
      <c r="I38" s="25" t="s">
        <v>50</v>
      </c>
      <c r="J38" s="41">
        <v>4</v>
      </c>
      <c r="K38" s="44"/>
      <c r="L38" s="44"/>
      <c r="M38" s="41"/>
      <c r="N38" s="41"/>
      <c r="O38" s="41" t="s">
        <v>22</v>
      </c>
      <c r="P38" s="41" t="s">
        <v>22</v>
      </c>
      <c r="Q38" s="49">
        <v>0</v>
      </c>
    </row>
    <row r="39" spans="1:17" x14ac:dyDescent="0.2">
      <c r="A39" s="94"/>
      <c r="B39" s="43"/>
      <c r="C39" s="41"/>
      <c r="D39" s="41"/>
      <c r="E39" s="41">
        <v>5</v>
      </c>
      <c r="F39" s="41">
        <v>187</v>
      </c>
      <c r="G39" s="41">
        <v>145</v>
      </c>
      <c r="H39" s="44">
        <f t="shared" si="4"/>
        <v>0.77540106951871657</v>
      </c>
      <c r="I39" s="97" t="s">
        <v>89</v>
      </c>
      <c r="J39" s="41">
        <v>5</v>
      </c>
      <c r="K39" s="44"/>
      <c r="L39" s="44"/>
      <c r="M39" s="41"/>
      <c r="N39" s="41"/>
      <c r="O39" s="41" t="s">
        <v>22</v>
      </c>
      <c r="P39" s="41" t="s">
        <v>22</v>
      </c>
      <c r="Q39" s="49">
        <v>0</v>
      </c>
    </row>
    <row r="40" spans="1:17" x14ac:dyDescent="0.2">
      <c r="A40" s="94"/>
      <c r="B40" s="43"/>
      <c r="C40" s="41"/>
      <c r="D40" s="41"/>
      <c r="E40" s="41">
        <v>6</v>
      </c>
      <c r="F40" s="41">
        <v>196</v>
      </c>
      <c r="G40" s="41">
        <v>145</v>
      </c>
      <c r="H40" s="44">
        <f t="shared" si="4"/>
        <v>0.73979591836734693</v>
      </c>
      <c r="I40" s="97" t="s">
        <v>89</v>
      </c>
      <c r="J40" s="41">
        <v>6</v>
      </c>
      <c r="K40" s="44"/>
      <c r="L40" s="44"/>
      <c r="M40" s="41"/>
      <c r="N40" s="41"/>
      <c r="O40" s="41" t="s">
        <v>22</v>
      </c>
      <c r="P40" s="41" t="s">
        <v>22</v>
      </c>
      <c r="Q40" s="49">
        <v>0</v>
      </c>
    </row>
    <row r="41" spans="1:17" x14ac:dyDescent="0.2">
      <c r="A41" s="94"/>
      <c r="B41" s="43"/>
      <c r="C41" s="41"/>
      <c r="D41" s="41"/>
      <c r="E41" s="41">
        <v>7</v>
      </c>
      <c r="F41" s="41">
        <v>238</v>
      </c>
      <c r="G41" s="41">
        <v>145</v>
      </c>
      <c r="H41" s="44">
        <f t="shared" si="4"/>
        <v>0.60924369747899154</v>
      </c>
      <c r="I41" s="97" t="s">
        <v>89</v>
      </c>
      <c r="J41" s="41">
        <v>7</v>
      </c>
      <c r="K41" s="44"/>
      <c r="L41" s="44"/>
      <c r="M41" s="41"/>
      <c r="N41" s="41"/>
      <c r="O41" s="41" t="s">
        <v>22</v>
      </c>
      <c r="P41" s="41" t="s">
        <v>22</v>
      </c>
      <c r="Q41" s="49">
        <v>0</v>
      </c>
    </row>
    <row r="42" spans="1:17" ht="17" thickBot="1" x14ac:dyDescent="0.25">
      <c r="A42" s="95"/>
      <c r="B42" s="47"/>
      <c r="C42" s="45"/>
      <c r="D42" s="45"/>
      <c r="E42" s="45"/>
      <c r="F42" s="45"/>
      <c r="G42" s="45"/>
      <c r="H42" s="46"/>
      <c r="I42" s="46"/>
      <c r="J42" s="45"/>
      <c r="K42" s="48"/>
      <c r="L42" s="48"/>
      <c r="M42" s="45"/>
      <c r="N42" s="45"/>
      <c r="O42" s="45"/>
      <c r="P42" s="45"/>
      <c r="Q42" s="96"/>
    </row>
    <row r="43" spans="1:17" ht="17" thickBot="1" x14ac:dyDescent="0.25"/>
    <row r="44" spans="1:17" x14ac:dyDescent="0.2">
      <c r="A44" s="118">
        <v>43864</v>
      </c>
      <c r="B44" s="39" t="s">
        <v>143</v>
      </c>
      <c r="C44" s="37" t="s">
        <v>15</v>
      </c>
      <c r="D44" s="37" t="s">
        <v>94</v>
      </c>
      <c r="E44" s="37">
        <v>1</v>
      </c>
      <c r="F44" s="37">
        <v>5.4</v>
      </c>
      <c r="G44" s="37">
        <v>165</v>
      </c>
      <c r="H44" s="40">
        <f t="shared" ref="H44" si="5">G44/F44</f>
        <v>30.555555555555554</v>
      </c>
      <c r="I44" s="38" t="s">
        <v>49</v>
      </c>
      <c r="J44" s="37">
        <v>1</v>
      </c>
      <c r="K44" s="40">
        <v>13.4</v>
      </c>
      <c r="L44" s="40">
        <v>13.45</v>
      </c>
      <c r="M44" s="37">
        <v>1200</v>
      </c>
      <c r="N44" s="37">
        <v>5</v>
      </c>
      <c r="O44" s="37"/>
      <c r="P44" s="37"/>
      <c r="Q44" s="91"/>
    </row>
    <row r="45" spans="1:17" x14ac:dyDescent="0.2">
      <c r="A45" s="94"/>
      <c r="B45" s="43"/>
      <c r="C45" s="41"/>
      <c r="D45" s="41"/>
      <c r="E45" s="41">
        <v>2</v>
      </c>
      <c r="F45" s="41"/>
      <c r="G45" s="41"/>
      <c r="H45" s="42"/>
      <c r="I45" s="42" t="s">
        <v>49</v>
      </c>
      <c r="J45" s="41">
        <v>2</v>
      </c>
      <c r="K45" s="44"/>
      <c r="L45" s="44"/>
      <c r="M45" s="41"/>
      <c r="N45" s="41"/>
      <c r="O45" s="41" t="s">
        <v>144</v>
      </c>
      <c r="P45" s="41" t="s">
        <v>145</v>
      </c>
      <c r="Q45" s="49">
        <v>1</v>
      </c>
    </row>
    <row r="46" spans="1:17" x14ac:dyDescent="0.2">
      <c r="A46" s="94"/>
      <c r="B46" s="43"/>
      <c r="C46" s="41"/>
      <c r="D46" s="41"/>
      <c r="E46" s="41">
        <v>3</v>
      </c>
      <c r="F46" s="41"/>
      <c r="G46" s="41"/>
      <c r="H46" s="42"/>
      <c r="I46" s="42" t="s">
        <v>49</v>
      </c>
      <c r="J46" s="41">
        <v>3</v>
      </c>
      <c r="K46" s="44"/>
      <c r="L46" s="44"/>
      <c r="M46" s="41"/>
      <c r="N46" s="41"/>
      <c r="O46" s="41" t="s">
        <v>146</v>
      </c>
      <c r="P46" s="41" t="s">
        <v>147</v>
      </c>
      <c r="Q46" s="49"/>
    </row>
    <row r="47" spans="1:17" x14ac:dyDescent="0.2">
      <c r="A47" s="94"/>
      <c r="B47" s="43"/>
      <c r="C47" s="41"/>
      <c r="D47" s="41"/>
      <c r="E47" s="41">
        <v>4</v>
      </c>
      <c r="F47" s="41"/>
      <c r="G47" s="41"/>
      <c r="H47" s="42"/>
      <c r="I47" s="42" t="s">
        <v>49</v>
      </c>
      <c r="J47" s="41">
        <v>4</v>
      </c>
      <c r="K47" s="44"/>
      <c r="L47" s="44"/>
      <c r="M47" s="41"/>
      <c r="N47" s="41"/>
      <c r="O47" s="41"/>
      <c r="P47" s="41"/>
      <c r="Q47" s="49"/>
    </row>
    <row r="48" spans="1:17" x14ac:dyDescent="0.2">
      <c r="A48" s="94"/>
      <c r="B48" s="43"/>
      <c r="C48" s="41"/>
      <c r="D48" s="41"/>
      <c r="E48" s="41">
        <v>5</v>
      </c>
      <c r="F48" s="41"/>
      <c r="G48" s="41"/>
      <c r="H48" s="42"/>
      <c r="I48" s="42" t="s">
        <v>49</v>
      </c>
      <c r="J48" s="41">
        <v>5</v>
      </c>
      <c r="K48" s="44"/>
      <c r="L48" s="44"/>
      <c r="M48" s="41"/>
      <c r="N48" s="41"/>
      <c r="O48" s="41"/>
      <c r="P48" s="41"/>
      <c r="Q48" s="49"/>
    </row>
    <row r="49" spans="1:17" x14ac:dyDescent="0.2">
      <c r="A49" s="94"/>
      <c r="B49" s="43"/>
      <c r="C49" s="41"/>
      <c r="D49" s="41"/>
      <c r="E49" s="41">
        <v>6</v>
      </c>
      <c r="F49" s="41"/>
      <c r="G49" s="41"/>
      <c r="H49" s="42"/>
      <c r="I49" s="42" t="s">
        <v>49</v>
      </c>
      <c r="J49" s="41">
        <v>6</v>
      </c>
      <c r="K49" s="44"/>
      <c r="L49" s="44"/>
      <c r="M49" s="41"/>
      <c r="N49" s="41"/>
      <c r="O49" s="41"/>
      <c r="P49" s="41"/>
      <c r="Q49" s="49"/>
    </row>
    <row r="50" spans="1:17" x14ac:dyDescent="0.2">
      <c r="A50" s="94"/>
      <c r="B50" s="43"/>
      <c r="C50" s="41"/>
      <c r="D50" s="41"/>
      <c r="E50" s="41">
        <v>7</v>
      </c>
      <c r="F50" s="41">
        <v>11.9</v>
      </c>
      <c r="G50" s="41">
        <v>165</v>
      </c>
      <c r="H50" s="44">
        <f t="shared" ref="H50:H52" si="6">G50/F50</f>
        <v>13.865546218487394</v>
      </c>
      <c r="I50" s="42" t="s">
        <v>49</v>
      </c>
      <c r="J50" s="41">
        <v>7</v>
      </c>
      <c r="K50" s="44"/>
      <c r="L50" s="44"/>
      <c r="M50" s="41"/>
      <c r="N50" s="41"/>
      <c r="O50" s="41"/>
      <c r="P50" s="41"/>
      <c r="Q50" s="49"/>
    </row>
    <row r="51" spans="1:17" x14ac:dyDescent="0.2">
      <c r="A51" s="94"/>
      <c r="B51" s="43"/>
      <c r="C51" s="41"/>
      <c r="D51" s="41"/>
      <c r="E51" s="41">
        <v>8</v>
      </c>
      <c r="F51" s="41">
        <v>176</v>
      </c>
      <c r="G51" s="41">
        <v>165</v>
      </c>
      <c r="H51" s="44">
        <f t="shared" si="6"/>
        <v>0.9375</v>
      </c>
      <c r="I51" s="97" t="s">
        <v>89</v>
      </c>
      <c r="J51" s="41">
        <v>8</v>
      </c>
      <c r="K51" s="44"/>
      <c r="L51" s="44"/>
      <c r="M51" s="41"/>
      <c r="N51" s="41"/>
      <c r="O51" s="41" t="s">
        <v>22</v>
      </c>
      <c r="P51" s="41" t="s">
        <v>22</v>
      </c>
      <c r="Q51" s="49"/>
    </row>
    <row r="52" spans="1:17" x14ac:dyDescent="0.2">
      <c r="A52" s="269"/>
      <c r="B52" s="445"/>
      <c r="C52" s="446"/>
      <c r="D52" s="446"/>
      <c r="E52" s="446">
        <v>9</v>
      </c>
      <c r="F52" s="446">
        <v>227</v>
      </c>
      <c r="G52" s="446">
        <v>165</v>
      </c>
      <c r="H52" s="447">
        <f t="shared" si="6"/>
        <v>0.72687224669603523</v>
      </c>
      <c r="I52" s="448" t="s">
        <v>89</v>
      </c>
      <c r="J52" s="446">
        <v>9</v>
      </c>
      <c r="K52" s="447"/>
      <c r="L52" s="447"/>
      <c r="M52" s="446"/>
      <c r="N52" s="446"/>
      <c r="O52" s="446" t="s">
        <v>148</v>
      </c>
      <c r="P52" s="446" t="s">
        <v>148</v>
      </c>
      <c r="Q52" s="270" t="s">
        <v>149</v>
      </c>
    </row>
    <row r="53" spans="1:17" x14ac:dyDescent="0.2">
      <c r="A53" s="422"/>
      <c r="B53" s="11"/>
      <c r="C53" s="418"/>
      <c r="D53" s="418"/>
      <c r="E53" s="418"/>
      <c r="F53" s="418"/>
      <c r="G53" s="418"/>
      <c r="H53" s="19"/>
      <c r="I53" s="19"/>
      <c r="J53" s="418"/>
      <c r="K53" s="20"/>
      <c r="L53" s="20"/>
      <c r="M53" s="418"/>
      <c r="N53" s="418"/>
      <c r="O53" s="418"/>
      <c r="P53" s="418"/>
      <c r="Q53" s="423"/>
    </row>
    <row r="54" spans="1:17" x14ac:dyDescent="0.2">
      <c r="A54" s="94"/>
      <c r="B54" s="43" t="s">
        <v>150</v>
      </c>
      <c r="C54" s="41"/>
      <c r="D54" s="41">
        <v>2</v>
      </c>
      <c r="E54" s="41">
        <v>1</v>
      </c>
      <c r="F54" s="41">
        <v>4.4000000000000004</v>
      </c>
      <c r="G54" s="433">
        <v>160</v>
      </c>
      <c r="H54" s="44">
        <f t="shared" ref="H54" si="7">G54/F54</f>
        <v>36.36363636363636</v>
      </c>
      <c r="I54" s="42" t="s">
        <v>49</v>
      </c>
      <c r="J54" s="41">
        <v>1</v>
      </c>
      <c r="K54" s="44">
        <v>15.55</v>
      </c>
      <c r="L54" s="44">
        <v>16.149999999999999</v>
      </c>
      <c r="M54" s="41">
        <v>1200</v>
      </c>
      <c r="N54" s="41">
        <v>20</v>
      </c>
      <c r="O54" s="41" t="s">
        <v>21</v>
      </c>
      <c r="P54" s="41" t="s">
        <v>21</v>
      </c>
      <c r="Q54" s="49"/>
    </row>
    <row r="55" spans="1:17" x14ac:dyDescent="0.2">
      <c r="A55" s="94"/>
      <c r="B55" s="43"/>
      <c r="C55" s="41"/>
      <c r="D55" s="41"/>
      <c r="E55" s="41">
        <v>2</v>
      </c>
      <c r="F55" s="41"/>
      <c r="G55" s="41"/>
      <c r="H55" s="44"/>
      <c r="I55" s="42" t="s">
        <v>49</v>
      </c>
      <c r="J55" s="41">
        <v>2</v>
      </c>
      <c r="K55" s="44"/>
      <c r="L55" s="44"/>
      <c r="M55" s="41"/>
      <c r="N55" s="41"/>
      <c r="O55" s="41" t="s">
        <v>21</v>
      </c>
      <c r="P55" s="41" t="s">
        <v>21</v>
      </c>
      <c r="Q55" s="49"/>
    </row>
    <row r="56" spans="1:17" x14ac:dyDescent="0.2">
      <c r="A56" s="94"/>
      <c r="B56" s="43"/>
      <c r="C56" s="41"/>
      <c r="D56" s="41"/>
      <c r="E56" s="41">
        <v>3</v>
      </c>
      <c r="F56" s="41"/>
      <c r="G56" s="41"/>
      <c r="H56" s="44"/>
      <c r="I56" s="42" t="s">
        <v>49</v>
      </c>
      <c r="J56" s="41">
        <v>3</v>
      </c>
      <c r="K56" s="44"/>
      <c r="L56" s="44"/>
      <c r="M56" s="41"/>
      <c r="N56" s="41"/>
      <c r="O56" s="41" t="s">
        <v>21</v>
      </c>
      <c r="P56" s="41" t="s">
        <v>21</v>
      </c>
      <c r="Q56" s="49"/>
    </row>
    <row r="57" spans="1:17" x14ac:dyDescent="0.2">
      <c r="A57" s="93"/>
      <c r="B57" s="43"/>
      <c r="C57" s="41"/>
      <c r="D57" s="41"/>
      <c r="E57" s="41">
        <v>4</v>
      </c>
      <c r="F57" s="41"/>
      <c r="G57" s="41"/>
      <c r="H57" s="44"/>
      <c r="I57" s="42" t="s">
        <v>49</v>
      </c>
      <c r="J57" s="41">
        <v>4</v>
      </c>
      <c r="K57" s="44"/>
      <c r="L57" s="44"/>
      <c r="M57" s="41"/>
      <c r="N57" s="41"/>
      <c r="O57" s="41" t="s">
        <v>21</v>
      </c>
      <c r="P57" s="41" t="s">
        <v>21</v>
      </c>
      <c r="Q57" s="49"/>
    </row>
    <row r="58" spans="1:17" x14ac:dyDescent="0.2">
      <c r="A58" s="94"/>
      <c r="B58" s="43"/>
      <c r="C58" s="41"/>
      <c r="D58" s="41"/>
      <c r="E58" s="41">
        <v>5</v>
      </c>
      <c r="F58" s="41"/>
      <c r="G58" s="41"/>
      <c r="H58" s="44"/>
      <c r="I58" s="42" t="s">
        <v>49</v>
      </c>
      <c r="J58" s="41">
        <v>5</v>
      </c>
      <c r="K58" s="44"/>
      <c r="L58" s="44"/>
      <c r="M58" s="41"/>
      <c r="N58" s="41"/>
      <c r="O58" s="41" t="s">
        <v>21</v>
      </c>
      <c r="P58" s="41" t="s">
        <v>21</v>
      </c>
      <c r="Q58" s="49"/>
    </row>
    <row r="59" spans="1:17" x14ac:dyDescent="0.2">
      <c r="A59" s="94"/>
      <c r="B59" s="43"/>
      <c r="C59" s="41"/>
      <c r="D59" s="41"/>
      <c r="E59" s="41">
        <v>6</v>
      </c>
      <c r="F59" s="41"/>
      <c r="G59" s="41"/>
      <c r="H59" s="44"/>
      <c r="I59" s="42" t="s">
        <v>49</v>
      </c>
      <c r="J59" s="41">
        <v>6</v>
      </c>
      <c r="K59" s="44"/>
      <c r="L59" s="44"/>
      <c r="M59" s="41"/>
      <c r="N59" s="41"/>
      <c r="O59" s="41" t="s">
        <v>21</v>
      </c>
      <c r="P59" s="41" t="s">
        <v>21</v>
      </c>
      <c r="Q59" s="49"/>
    </row>
    <row r="60" spans="1:17" x14ac:dyDescent="0.2">
      <c r="A60" s="94"/>
      <c r="B60" s="43"/>
      <c r="C60" s="41"/>
      <c r="D60" s="41"/>
      <c r="E60" s="41">
        <v>7</v>
      </c>
      <c r="F60" s="41">
        <v>10.199999999999999</v>
      </c>
      <c r="G60" s="433">
        <v>160</v>
      </c>
      <c r="H60" s="44">
        <f t="shared" ref="H60:H64" si="8">G60/F60</f>
        <v>15.686274509803923</v>
      </c>
      <c r="I60" s="42" t="s">
        <v>49</v>
      </c>
      <c r="J60" s="41">
        <v>7</v>
      </c>
      <c r="K60" s="44"/>
      <c r="L60" s="44"/>
      <c r="M60" s="41"/>
      <c r="N60" s="41"/>
      <c r="O60" s="41" t="s">
        <v>21</v>
      </c>
      <c r="P60" s="41" t="s">
        <v>21</v>
      </c>
      <c r="Q60" s="49"/>
    </row>
    <row r="61" spans="1:17" x14ac:dyDescent="0.2">
      <c r="A61" s="94"/>
      <c r="B61" s="43"/>
      <c r="C61" s="41"/>
      <c r="D61" s="41"/>
      <c r="E61" s="41">
        <v>8</v>
      </c>
      <c r="F61" s="41">
        <v>31.5</v>
      </c>
      <c r="G61" s="433">
        <v>160</v>
      </c>
      <c r="H61" s="44">
        <f t="shared" si="8"/>
        <v>5.0793650793650791</v>
      </c>
      <c r="I61" s="25" t="s">
        <v>50</v>
      </c>
      <c r="J61" s="41">
        <v>8</v>
      </c>
      <c r="K61" s="44"/>
      <c r="L61" s="44"/>
      <c r="M61" s="41"/>
      <c r="N61" s="41"/>
      <c r="O61" s="41" t="s">
        <v>21</v>
      </c>
      <c r="P61" s="41" t="s">
        <v>21</v>
      </c>
      <c r="Q61" s="49" t="s">
        <v>43</v>
      </c>
    </row>
    <row r="62" spans="1:17" x14ac:dyDescent="0.2">
      <c r="A62" s="94"/>
      <c r="B62" s="43"/>
      <c r="C62" s="41"/>
      <c r="D62" s="41"/>
      <c r="E62" s="41">
        <v>9</v>
      </c>
      <c r="F62" s="41">
        <v>32.200000000000003</v>
      </c>
      <c r="G62" s="433">
        <v>160</v>
      </c>
      <c r="H62" s="44">
        <f t="shared" si="8"/>
        <v>4.9689440993788816</v>
      </c>
      <c r="I62" s="25" t="s">
        <v>50</v>
      </c>
      <c r="J62" s="41">
        <v>9</v>
      </c>
      <c r="K62" s="44"/>
      <c r="L62" s="44"/>
      <c r="M62" s="41"/>
      <c r="N62" s="41"/>
      <c r="O62" s="41" t="s">
        <v>21</v>
      </c>
      <c r="P62" s="41" t="s">
        <v>21</v>
      </c>
      <c r="Q62" s="49" t="s">
        <v>43</v>
      </c>
    </row>
    <row r="63" spans="1:17" x14ac:dyDescent="0.2">
      <c r="A63" s="94"/>
      <c r="B63" s="43"/>
      <c r="C63" s="41"/>
      <c r="D63" s="41"/>
      <c r="E63" s="41">
        <v>10</v>
      </c>
      <c r="F63" s="41">
        <v>112</v>
      </c>
      <c r="G63" s="433">
        <v>160</v>
      </c>
      <c r="H63" s="44">
        <f t="shared" si="8"/>
        <v>1.4285714285714286</v>
      </c>
      <c r="I63" s="97" t="s">
        <v>89</v>
      </c>
      <c r="J63" s="41">
        <v>10</v>
      </c>
      <c r="K63" s="44"/>
      <c r="L63" s="44"/>
      <c r="M63" s="41"/>
      <c r="N63" s="41"/>
      <c r="O63" s="41" t="s">
        <v>21</v>
      </c>
      <c r="P63" s="41" t="s">
        <v>21</v>
      </c>
      <c r="Q63" s="49" t="s">
        <v>151</v>
      </c>
    </row>
    <row r="64" spans="1:17" x14ac:dyDescent="0.2">
      <c r="A64" s="94"/>
      <c r="B64" s="43"/>
      <c r="C64" s="41"/>
      <c r="D64" s="41"/>
      <c r="E64" s="41">
        <v>11</v>
      </c>
      <c r="F64" s="41">
        <v>352</v>
      </c>
      <c r="G64" s="433">
        <v>160</v>
      </c>
      <c r="H64" s="44">
        <f t="shared" si="8"/>
        <v>0.45454545454545453</v>
      </c>
      <c r="I64" s="97" t="s">
        <v>89</v>
      </c>
      <c r="J64" s="41">
        <v>11</v>
      </c>
      <c r="K64" s="44"/>
      <c r="L64" s="44"/>
      <c r="M64" s="41"/>
      <c r="N64" s="41"/>
      <c r="O64" s="41" t="s">
        <v>21</v>
      </c>
      <c r="P64" s="41" t="s">
        <v>21</v>
      </c>
      <c r="Q64" s="49" t="s">
        <v>151</v>
      </c>
    </row>
    <row r="65" spans="1:46" x14ac:dyDescent="0.2">
      <c r="A65" s="422"/>
      <c r="B65" s="11"/>
      <c r="C65" s="418"/>
      <c r="D65" s="418"/>
      <c r="E65" s="418"/>
      <c r="F65" s="418"/>
      <c r="G65" s="418"/>
      <c r="H65" s="19"/>
      <c r="I65" s="19"/>
      <c r="J65" s="418"/>
      <c r="K65" s="20"/>
      <c r="L65" s="20"/>
      <c r="M65" s="418"/>
      <c r="N65" s="418"/>
      <c r="O65" s="418"/>
      <c r="P65" s="418"/>
      <c r="Q65" s="423"/>
    </row>
    <row r="66" spans="1:46" s="255" customFormat="1" x14ac:dyDescent="0.2">
      <c r="A66" s="422"/>
      <c r="B66" s="11" t="s">
        <v>152</v>
      </c>
      <c r="C66" s="418"/>
      <c r="D66" s="418">
        <v>3</v>
      </c>
      <c r="E66" s="418">
        <v>1</v>
      </c>
      <c r="F66" s="418"/>
      <c r="G66" s="24"/>
      <c r="H66" s="20"/>
      <c r="I66" s="19"/>
      <c r="J66" s="418"/>
      <c r="K66" s="20"/>
      <c r="L66" s="20"/>
      <c r="M66" s="418"/>
      <c r="N66" s="418"/>
      <c r="O66" s="418"/>
      <c r="P66" s="418"/>
      <c r="Q66" s="423"/>
      <c r="R66" s="420"/>
      <c r="S66" s="420"/>
      <c r="T66" s="420"/>
      <c r="U66" s="420"/>
      <c r="V66" s="420"/>
      <c r="W66" s="420"/>
      <c r="X66" s="420"/>
      <c r="Y66" s="420"/>
      <c r="Z66" s="420"/>
      <c r="AA66" s="420"/>
      <c r="AB66" s="420"/>
      <c r="AC66" s="420"/>
      <c r="AD66" s="420"/>
      <c r="AE66" s="420"/>
      <c r="AF66" s="420"/>
      <c r="AG66" s="420"/>
      <c r="AH66" s="420"/>
      <c r="AI66" s="420"/>
      <c r="AJ66" s="420"/>
      <c r="AK66" s="420"/>
      <c r="AL66" s="420"/>
      <c r="AM66" s="420"/>
      <c r="AN66" s="420"/>
      <c r="AO66" s="420"/>
      <c r="AP66" s="420"/>
      <c r="AQ66" s="420"/>
      <c r="AR66" s="420"/>
      <c r="AS66" s="420"/>
      <c r="AT66" s="420"/>
    </row>
    <row r="67" spans="1:46" x14ac:dyDescent="0.2">
      <c r="A67" s="94"/>
      <c r="B67" s="43"/>
      <c r="C67" s="41"/>
      <c r="D67" s="41"/>
      <c r="E67" s="41">
        <v>2</v>
      </c>
      <c r="F67" s="41">
        <v>4.5</v>
      </c>
      <c r="G67" s="433">
        <v>100</v>
      </c>
      <c r="H67" s="44">
        <f t="shared" ref="H67:H72" si="9">G67/F67</f>
        <v>22.222222222222221</v>
      </c>
      <c r="I67" s="42" t="s">
        <v>49</v>
      </c>
      <c r="J67" s="41">
        <v>1</v>
      </c>
      <c r="K67" s="44">
        <v>16.53</v>
      </c>
      <c r="L67" s="44">
        <v>17.55</v>
      </c>
      <c r="M67" s="41">
        <v>1200</v>
      </c>
      <c r="N67" s="449" t="s">
        <v>174</v>
      </c>
      <c r="O67" s="41" t="s">
        <v>21</v>
      </c>
      <c r="P67" s="41" t="s">
        <v>21</v>
      </c>
      <c r="Q67" s="49" t="s">
        <v>153</v>
      </c>
    </row>
    <row r="68" spans="1:46" x14ac:dyDescent="0.2">
      <c r="A68" s="94"/>
      <c r="B68" s="43"/>
      <c r="C68" s="41"/>
      <c r="D68" s="41"/>
      <c r="E68" s="41">
        <v>3</v>
      </c>
      <c r="F68" s="41">
        <v>6</v>
      </c>
      <c r="G68" s="433">
        <v>100</v>
      </c>
      <c r="H68" s="44">
        <f t="shared" si="9"/>
        <v>16.666666666666668</v>
      </c>
      <c r="I68" s="42" t="s">
        <v>49</v>
      </c>
      <c r="J68" s="41">
        <v>2</v>
      </c>
      <c r="K68" s="44"/>
      <c r="L68" s="44"/>
      <c r="M68" s="41"/>
      <c r="N68" s="41"/>
      <c r="O68" s="41" t="s">
        <v>21</v>
      </c>
      <c r="P68" s="41" t="s">
        <v>21</v>
      </c>
      <c r="Q68" s="49" t="s">
        <v>154</v>
      </c>
    </row>
    <row r="69" spans="1:46" s="78" customFormat="1" x14ac:dyDescent="0.2">
      <c r="A69" s="85"/>
      <c r="B69" s="66"/>
      <c r="C69" s="419"/>
      <c r="D69" s="419"/>
      <c r="E69" s="419">
        <v>4</v>
      </c>
      <c r="F69" s="419"/>
      <c r="G69" s="71"/>
      <c r="H69" s="68"/>
      <c r="I69" s="67"/>
      <c r="J69" s="419"/>
      <c r="K69" s="68"/>
      <c r="L69" s="68"/>
      <c r="M69" s="419"/>
      <c r="N69" s="419"/>
      <c r="O69" s="419"/>
      <c r="P69" s="419"/>
      <c r="Q69" s="29"/>
    </row>
    <row r="70" spans="1:46" s="78" customFormat="1" x14ac:dyDescent="0.2">
      <c r="A70" s="85"/>
      <c r="B70" s="66"/>
      <c r="C70" s="419"/>
      <c r="D70" s="419"/>
      <c r="E70" s="419">
        <v>5</v>
      </c>
      <c r="F70" s="419"/>
      <c r="G70" s="71"/>
      <c r="H70" s="68"/>
      <c r="I70" s="67"/>
      <c r="J70" s="419"/>
      <c r="K70" s="68"/>
      <c r="L70" s="68"/>
      <c r="M70" s="419"/>
      <c r="N70" s="419"/>
      <c r="O70" s="419"/>
      <c r="P70" s="419"/>
      <c r="Q70" s="29"/>
    </row>
    <row r="71" spans="1:46" x14ac:dyDescent="0.2">
      <c r="A71" s="94"/>
      <c r="B71" s="43"/>
      <c r="C71" s="41"/>
      <c r="D71" s="41"/>
      <c r="E71" s="41">
        <v>6</v>
      </c>
      <c r="F71" s="41">
        <v>98</v>
      </c>
      <c r="G71" s="433">
        <v>100</v>
      </c>
      <c r="H71" s="44">
        <f t="shared" si="9"/>
        <v>1.0204081632653061</v>
      </c>
      <c r="I71" s="97" t="s">
        <v>89</v>
      </c>
      <c r="J71" s="41">
        <v>3</v>
      </c>
      <c r="K71" s="44"/>
      <c r="L71" s="44"/>
      <c r="M71" s="41"/>
      <c r="N71" s="41"/>
      <c r="O71" s="41" t="s">
        <v>22</v>
      </c>
      <c r="P71" s="41" t="s">
        <v>22</v>
      </c>
      <c r="Q71" s="49"/>
    </row>
    <row r="72" spans="1:46" x14ac:dyDescent="0.2">
      <c r="A72" s="94"/>
      <c r="B72" s="43"/>
      <c r="C72" s="41"/>
      <c r="D72" s="41"/>
      <c r="E72" s="41">
        <v>7</v>
      </c>
      <c r="F72" s="41">
        <v>102</v>
      </c>
      <c r="G72" s="433">
        <v>100</v>
      </c>
      <c r="H72" s="44">
        <f t="shared" si="9"/>
        <v>0.98039215686274506</v>
      </c>
      <c r="I72" s="97" t="s">
        <v>89</v>
      </c>
      <c r="J72" s="41">
        <v>4</v>
      </c>
      <c r="K72" s="44"/>
      <c r="L72" s="44"/>
      <c r="M72" s="41"/>
      <c r="N72" s="41"/>
      <c r="O72" s="41" t="s">
        <v>22</v>
      </c>
      <c r="P72" s="41" t="s">
        <v>22</v>
      </c>
      <c r="Q72" s="49"/>
    </row>
    <row r="73" spans="1:46" x14ac:dyDescent="0.2">
      <c r="A73" s="94"/>
      <c r="B73" s="43"/>
      <c r="C73" s="41"/>
      <c r="D73" s="41"/>
      <c r="E73" s="41">
        <v>8</v>
      </c>
      <c r="F73" s="41">
        <v>130</v>
      </c>
      <c r="G73" s="433">
        <v>100</v>
      </c>
      <c r="H73" s="44">
        <f>G73/F73</f>
        <v>0.76923076923076927</v>
      </c>
      <c r="I73" s="97" t="s">
        <v>89</v>
      </c>
      <c r="J73" s="41">
        <v>5</v>
      </c>
      <c r="K73" s="44"/>
      <c r="L73" s="44"/>
      <c r="M73" s="41"/>
      <c r="N73" s="41"/>
      <c r="O73" s="41" t="s">
        <v>22</v>
      </c>
      <c r="P73" s="41" t="s">
        <v>22</v>
      </c>
      <c r="Q73" s="49"/>
    </row>
    <row r="74" spans="1:46" x14ac:dyDescent="0.2">
      <c r="A74" s="94"/>
      <c r="B74" s="43"/>
      <c r="C74" s="41"/>
      <c r="D74" s="41"/>
      <c r="E74" s="41">
        <v>9</v>
      </c>
      <c r="F74" s="41">
        <v>134</v>
      </c>
      <c r="G74" s="433">
        <v>100</v>
      </c>
      <c r="H74" s="44">
        <f>G74/F74</f>
        <v>0.74626865671641796</v>
      </c>
      <c r="I74" s="97" t="s">
        <v>89</v>
      </c>
      <c r="J74" s="41">
        <v>6</v>
      </c>
      <c r="K74" s="44"/>
      <c r="L74" s="44"/>
      <c r="M74" s="41"/>
      <c r="N74" s="41"/>
      <c r="O74" s="41" t="s">
        <v>22</v>
      </c>
      <c r="P74" s="41" t="s">
        <v>22</v>
      </c>
      <c r="Q74" s="49"/>
    </row>
    <row r="75" spans="1:46" ht="17" thickBot="1" x14ac:dyDescent="0.25">
      <c r="A75" s="12"/>
      <c r="B75" s="13"/>
      <c r="C75" s="14"/>
      <c r="D75" s="14"/>
      <c r="E75" s="14"/>
      <c r="F75" s="14"/>
      <c r="G75" s="123"/>
      <c r="H75" s="22"/>
      <c r="I75" s="21"/>
      <c r="J75" s="14"/>
      <c r="K75" s="22"/>
      <c r="L75" s="22"/>
      <c r="M75" s="14"/>
      <c r="N75" s="14"/>
      <c r="O75" s="14"/>
      <c r="P75" s="14"/>
      <c r="Q75" s="26"/>
    </row>
    <row r="76" spans="1:46" x14ac:dyDescent="0.2">
      <c r="G76" s="8"/>
      <c r="H76" s="16"/>
    </row>
    <row r="77" spans="1:46" ht="17" thickBot="1" x14ac:dyDescent="0.25">
      <c r="G77" s="8"/>
      <c r="H77" s="16"/>
    </row>
    <row r="78" spans="1:46" x14ac:dyDescent="0.2">
      <c r="A78" s="118">
        <v>43866</v>
      </c>
      <c r="B78" s="39" t="s">
        <v>130</v>
      </c>
      <c r="C78" s="37"/>
      <c r="D78" s="37">
        <v>1</v>
      </c>
      <c r="E78" s="37">
        <v>1</v>
      </c>
      <c r="F78" s="37">
        <v>5.5</v>
      </c>
      <c r="G78" s="37">
        <v>165</v>
      </c>
      <c r="H78" s="40">
        <f>G78/F78</f>
        <v>30</v>
      </c>
      <c r="I78" s="38" t="s">
        <v>49</v>
      </c>
      <c r="J78" s="37">
        <v>1</v>
      </c>
      <c r="K78" s="40">
        <v>16.010000000000002</v>
      </c>
      <c r="L78" s="40">
        <v>16.11</v>
      </c>
      <c r="M78" s="37">
        <v>2000</v>
      </c>
      <c r="N78" s="37">
        <v>10</v>
      </c>
      <c r="O78" s="37" t="s">
        <v>21</v>
      </c>
      <c r="P78" s="37" t="s">
        <v>21</v>
      </c>
      <c r="Q78" s="91" t="s">
        <v>43</v>
      </c>
    </row>
    <row r="79" spans="1:46" x14ac:dyDescent="0.2">
      <c r="A79" s="94"/>
      <c r="B79" s="43"/>
      <c r="C79" s="41"/>
      <c r="D79" s="41"/>
      <c r="E79" s="41">
        <v>2</v>
      </c>
      <c r="F79" s="41">
        <v>6.2</v>
      </c>
      <c r="G79" s="41">
        <v>165</v>
      </c>
      <c r="H79" s="44">
        <f>G79/F79</f>
        <v>26.612903225806452</v>
      </c>
      <c r="I79" s="42" t="s">
        <v>49</v>
      </c>
      <c r="J79" s="41">
        <v>2</v>
      </c>
      <c r="K79" s="44"/>
      <c r="L79" s="44"/>
      <c r="M79" s="41"/>
      <c r="N79" s="41"/>
      <c r="O79" s="41" t="s">
        <v>21</v>
      </c>
      <c r="P79" s="41" t="s">
        <v>21</v>
      </c>
      <c r="Q79" s="49">
        <v>16</v>
      </c>
    </row>
    <row r="80" spans="1:46" x14ac:dyDescent="0.2">
      <c r="A80" s="94"/>
      <c r="B80" s="43"/>
      <c r="C80" s="41"/>
      <c r="D80" s="41"/>
      <c r="E80" s="41">
        <v>3</v>
      </c>
      <c r="F80" s="41">
        <v>8.1</v>
      </c>
      <c r="G80" s="41">
        <v>165</v>
      </c>
      <c r="H80" s="44">
        <f t="shared" ref="H80:H81" si="10">G80/F80</f>
        <v>20.37037037037037</v>
      </c>
      <c r="I80" s="42" t="s">
        <v>49</v>
      </c>
      <c r="J80" s="41">
        <v>3</v>
      </c>
      <c r="K80" s="44"/>
      <c r="L80" s="44"/>
      <c r="M80" s="41"/>
      <c r="N80" s="41"/>
      <c r="O80" s="41" t="s">
        <v>21</v>
      </c>
      <c r="P80" s="41" t="s">
        <v>21</v>
      </c>
      <c r="Q80" s="49">
        <v>16</v>
      </c>
    </row>
    <row r="81" spans="1:17" x14ac:dyDescent="0.2">
      <c r="A81" s="94"/>
      <c r="B81" s="43"/>
      <c r="C81" s="41"/>
      <c r="D81" s="41"/>
      <c r="E81" s="41">
        <v>4</v>
      </c>
      <c r="F81" s="41">
        <v>9.9</v>
      </c>
      <c r="G81" s="41">
        <v>165</v>
      </c>
      <c r="H81" s="44">
        <f t="shared" si="10"/>
        <v>16.666666666666664</v>
      </c>
      <c r="I81" s="42" t="s">
        <v>49</v>
      </c>
      <c r="J81" s="41">
        <v>4</v>
      </c>
      <c r="K81" s="44"/>
      <c r="L81" s="44"/>
      <c r="M81" s="41"/>
      <c r="N81" s="41"/>
      <c r="O81" s="41" t="s">
        <v>21</v>
      </c>
      <c r="P81" s="41" t="s">
        <v>21</v>
      </c>
      <c r="Q81" s="49" t="s">
        <v>43</v>
      </c>
    </row>
    <row r="82" spans="1:17" x14ac:dyDescent="0.2">
      <c r="A82" s="422"/>
      <c r="B82" s="11"/>
      <c r="C82" s="418"/>
      <c r="D82" s="418"/>
      <c r="E82" s="418">
        <v>5</v>
      </c>
      <c r="F82" s="418">
        <v>11.3</v>
      </c>
      <c r="G82" s="418">
        <v>165</v>
      </c>
      <c r="H82" s="20">
        <f>G82/F82</f>
        <v>14.601769911504423</v>
      </c>
      <c r="I82" s="19" t="s">
        <v>49</v>
      </c>
      <c r="J82" s="418">
        <v>5</v>
      </c>
      <c r="K82" s="20"/>
      <c r="L82" s="20"/>
      <c r="M82" s="418"/>
      <c r="N82" s="418"/>
      <c r="O82" s="418" t="s">
        <v>21</v>
      </c>
      <c r="P82" s="418" t="s">
        <v>21</v>
      </c>
      <c r="Q82" s="423">
        <v>10</v>
      </c>
    </row>
    <row r="83" spans="1:17" x14ac:dyDescent="0.2">
      <c r="A83" s="94"/>
      <c r="B83" s="43"/>
      <c r="C83" s="41"/>
      <c r="D83" s="41"/>
      <c r="E83" s="41">
        <v>6</v>
      </c>
      <c r="F83" s="41">
        <v>14.4</v>
      </c>
      <c r="G83" s="41">
        <v>165</v>
      </c>
      <c r="H83" s="44">
        <f>G83/F83</f>
        <v>11.458333333333334</v>
      </c>
      <c r="I83" s="42" t="s">
        <v>49</v>
      </c>
      <c r="J83" s="41">
        <v>6</v>
      </c>
      <c r="K83" s="44"/>
      <c r="L83" s="44"/>
      <c r="M83" s="41"/>
      <c r="N83" s="41"/>
      <c r="O83" s="41" t="s">
        <v>21</v>
      </c>
      <c r="P83" s="41" t="s">
        <v>21</v>
      </c>
      <c r="Q83" s="49" t="s">
        <v>43</v>
      </c>
    </row>
    <row r="84" spans="1:17" s="78" customFormat="1" x14ac:dyDescent="0.2">
      <c r="A84" s="85"/>
      <c r="B84" s="66"/>
      <c r="C84" s="419"/>
      <c r="D84" s="419"/>
      <c r="E84" s="419">
        <v>7</v>
      </c>
      <c r="F84" s="419"/>
      <c r="G84" s="419"/>
      <c r="H84" s="68"/>
      <c r="I84" s="450"/>
      <c r="J84" s="419"/>
      <c r="K84" s="68"/>
      <c r="L84" s="68"/>
      <c r="M84" s="419"/>
      <c r="N84" s="419"/>
      <c r="O84" s="419"/>
      <c r="P84" s="419"/>
      <c r="Q84" s="29"/>
    </row>
    <row r="85" spans="1:17" s="78" customFormat="1" x14ac:dyDescent="0.2">
      <c r="A85" s="85"/>
      <c r="B85" s="66"/>
      <c r="C85" s="419"/>
      <c r="D85" s="419"/>
      <c r="E85" s="419">
        <v>8</v>
      </c>
      <c r="F85" s="419"/>
      <c r="G85" s="419"/>
      <c r="H85" s="68"/>
      <c r="I85" s="450"/>
      <c r="J85" s="419"/>
      <c r="K85" s="68"/>
      <c r="L85" s="68"/>
      <c r="M85" s="419"/>
      <c r="N85" s="419"/>
      <c r="O85" s="419"/>
      <c r="P85" s="419"/>
      <c r="Q85" s="29"/>
    </row>
    <row r="86" spans="1:17" ht="17" thickBot="1" x14ac:dyDescent="0.25">
      <c r="A86" s="95"/>
      <c r="B86" s="47"/>
      <c r="C86" s="45"/>
      <c r="D86" s="45"/>
      <c r="E86" s="45">
        <v>9</v>
      </c>
      <c r="F86" s="45">
        <v>242</v>
      </c>
      <c r="G86" s="45">
        <v>165</v>
      </c>
      <c r="H86" s="48">
        <f>G86/F86</f>
        <v>0.68181818181818177</v>
      </c>
      <c r="I86" s="191" t="s">
        <v>89</v>
      </c>
      <c r="J86" s="45">
        <v>7</v>
      </c>
      <c r="K86" s="48"/>
      <c r="L86" s="48"/>
      <c r="M86" s="45"/>
      <c r="N86" s="45"/>
      <c r="O86" s="45" t="s">
        <v>22</v>
      </c>
      <c r="P86" s="45" t="s">
        <v>22</v>
      </c>
      <c r="Q86" s="96"/>
    </row>
    <row r="87" spans="1:17" ht="17" thickBot="1" x14ac:dyDescent="0.25">
      <c r="A87" s="12"/>
      <c r="B87" s="13"/>
      <c r="C87" s="14"/>
      <c r="D87" s="14"/>
      <c r="E87" s="14"/>
      <c r="F87" s="14"/>
      <c r="G87" s="14"/>
      <c r="H87" s="21"/>
      <c r="I87" s="21"/>
      <c r="J87" s="14"/>
      <c r="K87" s="22"/>
      <c r="L87" s="22"/>
      <c r="M87" s="14"/>
      <c r="N87" s="14"/>
      <c r="O87" s="14"/>
      <c r="P87" s="14"/>
      <c r="Q87" s="14"/>
    </row>
    <row r="89" spans="1:17" ht="17" thickBot="1" x14ac:dyDescent="0.25"/>
    <row r="90" spans="1:17" x14ac:dyDescent="0.2">
      <c r="A90" s="118">
        <v>43871</v>
      </c>
      <c r="B90" s="39" t="s">
        <v>155</v>
      </c>
      <c r="C90" s="37"/>
      <c r="D90" s="37">
        <v>4</v>
      </c>
      <c r="E90" s="77">
        <v>1</v>
      </c>
      <c r="F90" s="77">
        <v>7.5</v>
      </c>
      <c r="G90" s="82">
        <v>190</v>
      </c>
      <c r="H90" s="81">
        <f t="shared" ref="H90:H96" si="11">G90/F90</f>
        <v>25.333333333333332</v>
      </c>
      <c r="I90" s="79" t="s">
        <v>49</v>
      </c>
      <c r="J90" s="77">
        <v>1</v>
      </c>
      <c r="K90" s="81">
        <v>18.04</v>
      </c>
      <c r="L90" s="81">
        <v>18.079999999999998</v>
      </c>
      <c r="M90" s="77">
        <v>1600</v>
      </c>
      <c r="N90" s="77">
        <v>4</v>
      </c>
      <c r="O90" s="77" t="s">
        <v>126</v>
      </c>
      <c r="P90" s="77" t="s">
        <v>126</v>
      </c>
      <c r="Q90" s="84"/>
    </row>
    <row r="91" spans="1:17" x14ac:dyDescent="0.2">
      <c r="A91" s="94"/>
      <c r="B91" s="43"/>
      <c r="C91" s="41"/>
      <c r="D91" s="41"/>
      <c r="E91" s="41">
        <v>2</v>
      </c>
      <c r="F91" s="41">
        <v>7.9</v>
      </c>
      <c r="G91" s="433">
        <v>190</v>
      </c>
      <c r="H91" s="44">
        <f t="shared" si="11"/>
        <v>24.050632911392405</v>
      </c>
      <c r="I91" s="42" t="s">
        <v>49</v>
      </c>
      <c r="J91" s="41">
        <v>2</v>
      </c>
      <c r="K91" s="44"/>
      <c r="L91" s="44"/>
      <c r="M91" s="41"/>
      <c r="N91" s="41"/>
      <c r="O91" s="41" t="s">
        <v>21</v>
      </c>
      <c r="P91" s="41" t="s">
        <v>21</v>
      </c>
      <c r="Q91" s="49" t="s">
        <v>219</v>
      </c>
    </row>
    <row r="92" spans="1:17" x14ac:dyDescent="0.2">
      <c r="A92" s="94"/>
      <c r="B92" s="43"/>
      <c r="C92" s="41"/>
      <c r="D92" s="41"/>
      <c r="E92" s="41">
        <v>3</v>
      </c>
      <c r="F92" s="41">
        <v>10.5</v>
      </c>
      <c r="G92" s="433">
        <v>190</v>
      </c>
      <c r="H92" s="44">
        <f t="shared" si="11"/>
        <v>18.095238095238095</v>
      </c>
      <c r="I92" s="42" t="s">
        <v>49</v>
      </c>
      <c r="J92" s="41">
        <v>3</v>
      </c>
      <c r="K92" s="44"/>
      <c r="L92" s="44"/>
      <c r="M92" s="41"/>
      <c r="N92" s="41"/>
      <c r="O92" s="41" t="s">
        <v>21</v>
      </c>
      <c r="P92" s="41" t="s">
        <v>21</v>
      </c>
      <c r="Q92" s="49" t="s">
        <v>220</v>
      </c>
    </row>
    <row r="93" spans="1:17" x14ac:dyDescent="0.2">
      <c r="A93" s="94"/>
      <c r="B93" s="43"/>
      <c r="C93" s="41"/>
      <c r="D93" s="41"/>
      <c r="E93" s="419">
        <v>4</v>
      </c>
      <c r="F93" s="419">
        <v>11.2</v>
      </c>
      <c r="G93" s="71">
        <v>190</v>
      </c>
      <c r="H93" s="68">
        <f t="shared" si="11"/>
        <v>16.964285714285715</v>
      </c>
      <c r="I93" s="67" t="s">
        <v>49</v>
      </c>
      <c r="J93" s="419">
        <v>4</v>
      </c>
      <c r="K93" s="68"/>
      <c r="L93" s="68"/>
      <c r="M93" s="419"/>
      <c r="N93" s="419"/>
      <c r="O93" s="419" t="s">
        <v>126</v>
      </c>
      <c r="P93" s="419" t="s">
        <v>126</v>
      </c>
      <c r="Q93" s="29"/>
    </row>
    <row r="94" spans="1:17" x14ac:dyDescent="0.2">
      <c r="A94" s="94"/>
      <c r="B94" s="43"/>
      <c r="C94" s="41"/>
      <c r="D94" s="41"/>
      <c r="E94" s="41">
        <v>5</v>
      </c>
      <c r="F94" s="41">
        <v>217</v>
      </c>
      <c r="G94" s="433">
        <v>190</v>
      </c>
      <c r="H94" s="44">
        <f t="shared" si="11"/>
        <v>0.87557603686635943</v>
      </c>
      <c r="I94" s="97" t="s">
        <v>89</v>
      </c>
      <c r="J94" s="41">
        <v>5</v>
      </c>
      <c r="K94" s="44"/>
      <c r="L94" s="44"/>
      <c r="M94" s="41"/>
      <c r="N94" s="41"/>
      <c r="O94" s="41" t="s">
        <v>22</v>
      </c>
      <c r="P94" s="41" t="s">
        <v>22</v>
      </c>
      <c r="Q94" s="49"/>
    </row>
    <row r="95" spans="1:17" x14ac:dyDescent="0.2">
      <c r="A95" s="94"/>
      <c r="B95" s="43"/>
      <c r="C95" s="41"/>
      <c r="D95" s="41"/>
      <c r="E95" s="41">
        <v>6</v>
      </c>
      <c r="F95" s="41">
        <v>222</v>
      </c>
      <c r="G95" s="433">
        <v>190</v>
      </c>
      <c r="H95" s="44">
        <f t="shared" si="11"/>
        <v>0.85585585585585588</v>
      </c>
      <c r="I95" s="97" t="s">
        <v>89</v>
      </c>
      <c r="J95" s="41">
        <v>6</v>
      </c>
      <c r="K95" s="44"/>
      <c r="L95" s="44"/>
      <c r="M95" s="41"/>
      <c r="N95" s="41"/>
      <c r="O95" s="41" t="s">
        <v>22</v>
      </c>
      <c r="P95" s="41" t="s">
        <v>22</v>
      </c>
      <c r="Q95" s="49"/>
    </row>
    <row r="96" spans="1:17" x14ac:dyDescent="0.2">
      <c r="A96" s="94"/>
      <c r="B96" s="43"/>
      <c r="C96" s="41"/>
      <c r="D96" s="41"/>
      <c r="E96" s="41">
        <v>7</v>
      </c>
      <c r="F96" s="41">
        <v>390</v>
      </c>
      <c r="G96" s="433">
        <v>190</v>
      </c>
      <c r="H96" s="44">
        <f t="shared" si="11"/>
        <v>0.48717948717948717</v>
      </c>
      <c r="I96" s="97" t="s">
        <v>89</v>
      </c>
      <c r="J96" s="41">
        <v>7</v>
      </c>
      <c r="K96" s="44"/>
      <c r="L96" s="44"/>
      <c r="M96" s="41"/>
      <c r="N96" s="41"/>
      <c r="O96" s="41" t="s">
        <v>22</v>
      </c>
      <c r="P96" s="41" t="s">
        <v>22</v>
      </c>
      <c r="Q96" s="49"/>
    </row>
    <row r="97" spans="1:17" x14ac:dyDescent="0.2">
      <c r="A97" s="422"/>
      <c r="B97" s="11"/>
      <c r="C97" s="418"/>
      <c r="D97" s="418"/>
      <c r="E97" s="418"/>
      <c r="F97" s="418"/>
      <c r="G97" s="418"/>
      <c r="H97" s="19"/>
      <c r="I97" s="19"/>
      <c r="J97" s="418"/>
      <c r="K97" s="20"/>
      <c r="L97" s="20"/>
      <c r="M97" s="418"/>
      <c r="N97" s="418"/>
      <c r="O97" s="418"/>
      <c r="P97" s="418"/>
      <c r="Q97" s="423"/>
    </row>
    <row r="98" spans="1:17" ht="17" thickBot="1" x14ac:dyDescent="0.25">
      <c r="A98" s="12"/>
      <c r="B98" s="13"/>
      <c r="C98" s="14"/>
      <c r="D98" s="14"/>
      <c r="E98" s="14"/>
      <c r="F98" s="14"/>
      <c r="G98" s="14"/>
      <c r="H98" s="21"/>
      <c r="I98" s="21"/>
      <c r="J98" s="14"/>
      <c r="K98" s="22"/>
      <c r="L98" s="22"/>
      <c r="M98" s="14"/>
      <c r="N98" s="14"/>
      <c r="O98" s="14"/>
      <c r="P98" s="14"/>
      <c r="Q98" s="26"/>
    </row>
    <row r="100" spans="1:17" ht="17" thickBot="1" x14ac:dyDescent="0.25"/>
    <row r="101" spans="1:17" x14ac:dyDescent="0.2">
      <c r="A101" s="118">
        <v>43872</v>
      </c>
      <c r="B101" s="39" t="s">
        <v>156</v>
      </c>
      <c r="C101" s="37"/>
      <c r="D101" s="37">
        <v>1</v>
      </c>
      <c r="E101" s="37">
        <v>1</v>
      </c>
      <c r="F101" s="37">
        <v>367</v>
      </c>
      <c r="G101" s="37">
        <v>190</v>
      </c>
      <c r="H101" s="40">
        <f t="shared" ref="H101" si="12">G101/F101</f>
        <v>0.51771117166212532</v>
      </c>
      <c r="I101" s="192" t="s">
        <v>89</v>
      </c>
      <c r="J101" s="37">
        <v>1</v>
      </c>
      <c r="K101" s="40">
        <v>17.329999999999998</v>
      </c>
      <c r="L101" s="40">
        <v>17.38</v>
      </c>
      <c r="M101" s="37">
        <v>2000</v>
      </c>
      <c r="N101" s="37">
        <v>5</v>
      </c>
      <c r="O101" s="37" t="s">
        <v>21</v>
      </c>
      <c r="P101" s="37" t="s">
        <v>21</v>
      </c>
      <c r="Q101" s="91" t="s">
        <v>157</v>
      </c>
    </row>
    <row r="102" spans="1:17" x14ac:dyDescent="0.2">
      <c r="A102" s="422"/>
      <c r="B102" s="11"/>
      <c r="C102" s="418"/>
      <c r="D102" s="418"/>
      <c r="E102" s="418"/>
      <c r="F102" s="418"/>
      <c r="G102" s="418"/>
      <c r="H102" s="19"/>
      <c r="I102" s="19"/>
      <c r="J102" s="418"/>
      <c r="K102" s="20"/>
      <c r="L102" s="20"/>
      <c r="M102" s="418"/>
      <c r="N102" s="418"/>
      <c r="O102" s="418"/>
      <c r="P102" s="418"/>
      <c r="Q102" s="423"/>
    </row>
    <row r="103" spans="1:17" ht="17" thickBot="1" x14ac:dyDescent="0.25">
      <c r="A103" s="12"/>
      <c r="B103" s="13"/>
      <c r="C103" s="14"/>
      <c r="D103" s="14"/>
      <c r="E103" s="14"/>
      <c r="F103" s="14"/>
      <c r="G103" s="14"/>
      <c r="H103" s="21"/>
      <c r="I103" s="21"/>
      <c r="J103" s="14"/>
      <c r="K103" s="22"/>
      <c r="L103" s="22"/>
      <c r="M103" s="14"/>
      <c r="N103" s="14"/>
      <c r="O103" s="14"/>
      <c r="P103" s="14"/>
      <c r="Q103" s="26"/>
    </row>
    <row r="105" spans="1:17" x14ac:dyDescent="0.2">
      <c r="K105" s="238"/>
      <c r="L105" s="239"/>
      <c r="M105" s="2"/>
      <c r="N105" s="208"/>
    </row>
    <row r="106" spans="1:17" ht="19" x14ac:dyDescent="0.25">
      <c r="A106" s="374" t="s">
        <v>85</v>
      </c>
      <c r="B106" s="375"/>
      <c r="C106" s="346"/>
      <c r="D106" s="346"/>
      <c r="K106" s="238"/>
      <c r="L106" s="239"/>
      <c r="M106" s="115"/>
      <c r="N106" s="208"/>
    </row>
    <row r="107" spans="1:17" ht="19" x14ac:dyDescent="0.25">
      <c r="A107" s="317"/>
      <c r="B107" s="318"/>
      <c r="C107" s="317"/>
      <c r="D107" s="339"/>
    </row>
    <row r="108" spans="1:17" ht="19" x14ac:dyDescent="0.25">
      <c r="A108" s="429" t="s">
        <v>246</v>
      </c>
      <c r="B108" s="318"/>
      <c r="C108" s="317"/>
      <c r="D108" s="332"/>
      <c r="N108" s="116"/>
    </row>
    <row r="109" spans="1:17" ht="19" x14ac:dyDescent="0.25">
      <c r="A109" s="430" t="s">
        <v>247</v>
      </c>
      <c r="B109" s="318"/>
      <c r="C109" s="317"/>
      <c r="D109" s="332"/>
    </row>
    <row r="110" spans="1:17" ht="19" x14ac:dyDescent="0.25">
      <c r="A110" s="431" t="s">
        <v>89</v>
      </c>
      <c r="B110" s="377"/>
      <c r="C110" s="360"/>
      <c r="D110" s="332"/>
    </row>
    <row r="116" spans="1:1" x14ac:dyDescent="0.2">
      <c r="A116" s="117"/>
    </row>
    <row r="156" spans="1:1" x14ac:dyDescent="0.2">
      <c r="A156" s="117"/>
    </row>
    <row r="171" spans="1:8" x14ac:dyDescent="0.2">
      <c r="H171" s="1"/>
    </row>
    <row r="172" spans="1:8" x14ac:dyDescent="0.2">
      <c r="A172" s="254"/>
      <c r="B172" s="66"/>
      <c r="C172" s="254"/>
      <c r="D172" s="67"/>
      <c r="E172" s="254"/>
      <c r="H172" s="1"/>
    </row>
    <row r="173" spans="1:8" x14ac:dyDescent="0.2">
      <c r="A173" s="254"/>
      <c r="B173" s="66"/>
      <c r="C173" s="254"/>
      <c r="D173" s="67"/>
      <c r="E173" s="254"/>
      <c r="H173" s="1"/>
    </row>
    <row r="174" spans="1:8" x14ac:dyDescent="0.2">
      <c r="A174" s="254"/>
      <c r="B174" s="66"/>
      <c r="C174" s="254"/>
      <c r="D174" s="254"/>
      <c r="E174" s="254"/>
    </row>
    <row r="175" spans="1:8" x14ac:dyDescent="0.2">
      <c r="A175" s="254"/>
      <c r="B175" s="66"/>
      <c r="C175" s="254"/>
      <c r="D175" s="254"/>
      <c r="E175" s="254"/>
    </row>
    <row r="176" spans="1:8" x14ac:dyDescent="0.2">
      <c r="A176" s="131"/>
      <c r="B176" s="66"/>
      <c r="C176" s="254"/>
      <c r="D176" s="254"/>
      <c r="E176" s="254"/>
    </row>
    <row r="177" spans="1:5" x14ac:dyDescent="0.2">
      <c r="A177" s="254"/>
      <c r="B177" s="66"/>
      <c r="C177" s="254"/>
      <c r="D177" s="254"/>
      <c r="E177" s="254"/>
    </row>
  </sheetData>
  <mergeCells count="3">
    <mergeCell ref="K1:Q1"/>
    <mergeCell ref="K2:L2"/>
    <mergeCell ref="O2:P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670E9-B891-8B45-B17A-402C5202D6BB}">
  <dimension ref="A1:V364"/>
  <sheetViews>
    <sheetView workbookViewId="0">
      <selection activeCell="B315" sqref="B315:C349"/>
    </sheetView>
  </sheetViews>
  <sheetFormatPr baseColWidth="10" defaultRowHeight="16" x14ac:dyDescent="0.2"/>
  <cols>
    <col min="1" max="1" width="18.33203125" style="5" customWidth="1"/>
    <col min="2" max="2" width="18.33203125" style="72" customWidth="1"/>
    <col min="3" max="3" width="20.1640625" style="72" customWidth="1"/>
    <col min="4" max="4" width="14.83203125" style="6" customWidth="1"/>
    <col min="5" max="8" width="18.1640625" style="72" customWidth="1"/>
    <col min="10" max="10" width="11.83203125" customWidth="1"/>
    <col min="11" max="11" width="13.1640625" style="5" customWidth="1"/>
    <col min="12" max="12" width="28.33203125" style="294" customWidth="1"/>
    <col min="13" max="13" width="29.5" style="294" customWidth="1"/>
    <col min="14" max="14" width="13.5" style="6" customWidth="1"/>
    <col min="15" max="15" width="36.33203125" style="72" customWidth="1"/>
    <col min="16" max="18" width="18.5" style="72" customWidth="1"/>
    <col min="19" max="20" width="18.5" customWidth="1"/>
    <col min="21" max="21" width="17.6640625" customWidth="1"/>
  </cols>
  <sheetData>
    <row r="1" spans="1:22" ht="22" thickBot="1" x14ac:dyDescent="0.3">
      <c r="A1" s="484" t="s">
        <v>210</v>
      </c>
      <c r="B1" s="485"/>
      <c r="C1" s="485"/>
      <c r="D1" s="485"/>
      <c r="E1" s="485"/>
      <c r="F1" s="485"/>
      <c r="G1" s="485"/>
      <c r="H1" s="486"/>
      <c r="J1" s="268"/>
      <c r="K1" s="268"/>
    </row>
    <row r="2" spans="1:22" ht="17" thickBot="1" x14ac:dyDescent="0.25">
      <c r="A2" s="197"/>
      <c r="B2" s="276"/>
      <c r="C2" s="9"/>
      <c r="D2" s="170"/>
      <c r="E2" s="487" t="s">
        <v>98</v>
      </c>
      <c r="F2" s="488"/>
      <c r="G2" s="488"/>
      <c r="H2" s="489"/>
      <c r="J2" s="268"/>
      <c r="K2" s="268"/>
      <c r="O2" s="11"/>
      <c r="Q2" s="487" t="s">
        <v>215</v>
      </c>
      <c r="R2" s="488"/>
      <c r="S2" s="489"/>
      <c r="T2" s="487" t="s">
        <v>216</v>
      </c>
      <c r="U2" s="488"/>
      <c r="V2" s="489"/>
    </row>
    <row r="3" spans="1:22" ht="17" thickBot="1" x14ac:dyDescent="0.25">
      <c r="A3" s="195"/>
      <c r="B3" s="14"/>
      <c r="C3" s="13"/>
      <c r="D3" s="207"/>
      <c r="E3" s="487" t="s">
        <v>215</v>
      </c>
      <c r="F3" s="488"/>
      <c r="G3" s="487" t="s">
        <v>216</v>
      </c>
      <c r="H3" s="489"/>
      <c r="J3" s="273"/>
      <c r="K3" s="273"/>
      <c r="O3" s="137" t="s">
        <v>228</v>
      </c>
      <c r="P3" s="400" t="s">
        <v>82</v>
      </c>
      <c r="Q3" s="400" t="s">
        <v>229</v>
      </c>
      <c r="R3" s="108" t="s">
        <v>230</v>
      </c>
      <c r="S3" s="108" t="s">
        <v>231</v>
      </c>
      <c r="T3" s="108" t="s">
        <v>229</v>
      </c>
      <c r="U3" s="108" t="s">
        <v>230</v>
      </c>
      <c r="V3" s="400" t="s">
        <v>231</v>
      </c>
    </row>
    <row r="4" spans="1:22" ht="17" thickBot="1" x14ac:dyDescent="0.25">
      <c r="A4" s="108" t="s">
        <v>0</v>
      </c>
      <c r="B4" s="137" t="s">
        <v>1</v>
      </c>
      <c r="C4" s="137" t="s">
        <v>2</v>
      </c>
      <c r="D4" s="137" t="s">
        <v>162</v>
      </c>
      <c r="E4" s="302" t="s">
        <v>23</v>
      </c>
      <c r="F4" s="303" t="s">
        <v>24</v>
      </c>
      <c r="G4" s="302" t="s">
        <v>23</v>
      </c>
      <c r="H4" s="303" t="s">
        <v>24</v>
      </c>
      <c r="J4" s="273"/>
      <c r="K4" s="273"/>
      <c r="L4" s="2" t="s">
        <v>217</v>
      </c>
      <c r="M4" s="2" t="s">
        <v>218</v>
      </c>
      <c r="O4" s="132" t="s">
        <v>232</v>
      </c>
      <c r="P4" s="129">
        <v>108</v>
      </c>
      <c r="Q4" s="129">
        <v>108</v>
      </c>
      <c r="R4" s="129">
        <v>106</v>
      </c>
      <c r="S4" s="129">
        <v>95</v>
      </c>
      <c r="T4" s="129">
        <v>78</v>
      </c>
      <c r="U4" s="129">
        <v>75</v>
      </c>
      <c r="V4" s="129">
        <v>73</v>
      </c>
    </row>
    <row r="5" spans="1:22" x14ac:dyDescent="0.2">
      <c r="A5" s="218">
        <v>43725</v>
      </c>
      <c r="B5" s="147" t="s">
        <v>53</v>
      </c>
      <c r="C5" s="386" t="s">
        <v>53</v>
      </c>
      <c r="D5" s="138" t="s">
        <v>49</v>
      </c>
      <c r="E5" s="280">
        <v>300</v>
      </c>
      <c r="F5" s="281">
        <v>100</v>
      </c>
      <c r="G5" s="280">
        <v>400</v>
      </c>
      <c r="H5" s="281">
        <v>400</v>
      </c>
      <c r="J5" s="278"/>
      <c r="K5" s="278"/>
      <c r="L5" s="294">
        <f t="shared" ref="L5:L27" si="0">AVERAGE(E5,G5)</f>
        <v>350</v>
      </c>
      <c r="M5" s="294">
        <f t="shared" ref="M5:M26" si="1">AVERAGE(F5,H5)</f>
        <v>250</v>
      </c>
      <c r="O5" s="396" t="s">
        <v>233</v>
      </c>
      <c r="P5" s="56">
        <v>22</v>
      </c>
      <c r="Q5" s="56">
        <v>20</v>
      </c>
      <c r="R5" s="56">
        <v>15</v>
      </c>
      <c r="S5" s="56">
        <v>8</v>
      </c>
      <c r="T5" s="56">
        <v>15</v>
      </c>
      <c r="U5" s="56">
        <v>11</v>
      </c>
      <c r="V5" s="56">
        <v>11</v>
      </c>
    </row>
    <row r="6" spans="1:22" x14ac:dyDescent="0.2">
      <c r="A6" s="54"/>
      <c r="B6" s="56">
        <v>2</v>
      </c>
      <c r="C6" s="386">
        <v>1</v>
      </c>
      <c r="D6" s="138" t="s">
        <v>49</v>
      </c>
      <c r="E6" s="280">
        <v>500</v>
      </c>
      <c r="F6" s="281">
        <v>500</v>
      </c>
      <c r="G6" s="280">
        <v>500</v>
      </c>
      <c r="H6" s="281">
        <v>300</v>
      </c>
      <c r="J6" s="278"/>
      <c r="K6" s="278"/>
      <c r="L6" s="294">
        <f t="shared" si="0"/>
        <v>500</v>
      </c>
      <c r="M6" s="294">
        <f t="shared" si="1"/>
        <v>400</v>
      </c>
      <c r="O6" s="203" t="s">
        <v>234</v>
      </c>
      <c r="P6" s="56">
        <v>41</v>
      </c>
      <c r="Q6" s="56">
        <v>39</v>
      </c>
      <c r="R6" s="56">
        <v>10</v>
      </c>
      <c r="S6" s="56">
        <v>8</v>
      </c>
      <c r="T6" s="56">
        <v>37</v>
      </c>
      <c r="U6" s="56">
        <v>14</v>
      </c>
      <c r="V6" s="56">
        <v>12</v>
      </c>
    </row>
    <row r="7" spans="1:22" x14ac:dyDescent="0.2">
      <c r="A7" s="54"/>
      <c r="B7" s="56"/>
      <c r="C7" s="386">
        <v>2</v>
      </c>
      <c r="D7" s="138" t="s">
        <v>49</v>
      </c>
      <c r="E7" s="280">
        <v>400</v>
      </c>
      <c r="F7" s="281">
        <v>400</v>
      </c>
      <c r="G7" s="280">
        <v>400</v>
      </c>
      <c r="H7" s="281">
        <v>300</v>
      </c>
      <c r="J7" s="278"/>
      <c r="K7" s="278"/>
      <c r="L7" s="294">
        <f t="shared" si="0"/>
        <v>400</v>
      </c>
      <c r="M7" s="294">
        <f t="shared" si="1"/>
        <v>350</v>
      </c>
      <c r="O7" s="132" t="s">
        <v>235</v>
      </c>
      <c r="P7" s="56">
        <v>9</v>
      </c>
      <c r="Q7" s="56">
        <v>9</v>
      </c>
      <c r="R7" s="56">
        <v>9</v>
      </c>
      <c r="S7" s="56">
        <v>7</v>
      </c>
      <c r="T7" s="56">
        <v>7</v>
      </c>
      <c r="U7" s="56">
        <v>7</v>
      </c>
      <c r="V7" s="56">
        <v>6</v>
      </c>
    </row>
    <row r="8" spans="1:22" ht="17" thickBot="1" x14ac:dyDescent="0.25">
      <c r="A8" s="54"/>
      <c r="B8" s="56"/>
      <c r="C8" s="386">
        <v>3</v>
      </c>
      <c r="D8" s="138" t="s">
        <v>49</v>
      </c>
      <c r="E8" s="280">
        <v>400</v>
      </c>
      <c r="F8" s="281">
        <v>400</v>
      </c>
      <c r="G8" s="280">
        <v>500</v>
      </c>
      <c r="H8" s="281">
        <v>300</v>
      </c>
      <c r="J8" s="278"/>
      <c r="K8" s="278"/>
      <c r="L8" s="294">
        <f t="shared" si="0"/>
        <v>450</v>
      </c>
      <c r="M8" s="294">
        <f t="shared" si="1"/>
        <v>350</v>
      </c>
      <c r="O8" s="395" t="s">
        <v>245</v>
      </c>
      <c r="P8" s="130">
        <v>2</v>
      </c>
      <c r="Q8" s="130">
        <v>1</v>
      </c>
      <c r="R8" s="130">
        <v>1</v>
      </c>
      <c r="S8" s="130">
        <v>1</v>
      </c>
      <c r="T8" s="130">
        <v>2</v>
      </c>
      <c r="U8" s="136">
        <v>2</v>
      </c>
      <c r="V8" s="136">
        <v>2</v>
      </c>
    </row>
    <row r="9" spans="1:22" x14ac:dyDescent="0.2">
      <c r="A9" s="54"/>
      <c r="B9" s="56"/>
      <c r="C9" s="386">
        <v>4</v>
      </c>
      <c r="D9" s="138" t="s">
        <v>49</v>
      </c>
      <c r="E9" s="280">
        <v>500</v>
      </c>
      <c r="F9" s="281">
        <v>500</v>
      </c>
      <c r="G9" s="280">
        <v>500</v>
      </c>
      <c r="H9" s="281">
        <v>300</v>
      </c>
      <c r="J9" s="278"/>
      <c r="K9" s="278"/>
      <c r="L9" s="294">
        <f t="shared" si="0"/>
        <v>500</v>
      </c>
      <c r="M9" s="294">
        <f t="shared" si="1"/>
        <v>400</v>
      </c>
      <c r="O9" s="393" t="s">
        <v>236</v>
      </c>
      <c r="P9" s="390">
        <f>SUM(P4:P8)</f>
        <v>182</v>
      </c>
      <c r="Q9"/>
      <c r="R9"/>
    </row>
    <row r="10" spans="1:22" x14ac:dyDescent="0.2">
      <c r="A10" s="54"/>
      <c r="B10" s="56"/>
      <c r="C10" s="386">
        <v>5</v>
      </c>
      <c r="D10" s="138" t="s">
        <v>49</v>
      </c>
      <c r="E10" s="280">
        <v>400</v>
      </c>
      <c r="F10" s="281">
        <v>400</v>
      </c>
      <c r="G10" s="280">
        <v>400</v>
      </c>
      <c r="H10" s="281">
        <v>200</v>
      </c>
      <c r="J10" s="278"/>
      <c r="K10" s="278"/>
      <c r="L10" s="294">
        <f t="shared" si="0"/>
        <v>400</v>
      </c>
      <c r="M10" s="294">
        <f t="shared" si="1"/>
        <v>300</v>
      </c>
      <c r="O10" s="393" t="s">
        <v>237</v>
      </c>
      <c r="P10" s="394"/>
      <c r="Q10"/>
      <c r="R10"/>
    </row>
    <row r="11" spans="1:22" x14ac:dyDescent="0.2">
      <c r="A11" s="54"/>
      <c r="B11" s="56">
        <v>3</v>
      </c>
      <c r="C11" s="386">
        <v>1</v>
      </c>
      <c r="D11" s="138" t="s">
        <v>49</v>
      </c>
      <c r="E11" s="280">
        <v>400</v>
      </c>
      <c r="F11" s="281">
        <v>300</v>
      </c>
      <c r="G11" s="280">
        <v>500</v>
      </c>
      <c r="H11" s="281">
        <v>300</v>
      </c>
      <c r="K11" s="278"/>
      <c r="L11" s="294">
        <f t="shared" si="0"/>
        <v>450</v>
      </c>
      <c r="M11" s="294">
        <f t="shared" si="1"/>
        <v>300</v>
      </c>
      <c r="O11" s="6"/>
      <c r="P11"/>
      <c r="Q11"/>
      <c r="R11"/>
    </row>
    <row r="12" spans="1:22" x14ac:dyDescent="0.2">
      <c r="A12" s="54"/>
      <c r="B12" s="56"/>
      <c r="C12" s="386">
        <v>2</v>
      </c>
      <c r="D12" s="138" t="s">
        <v>49</v>
      </c>
      <c r="E12" s="280">
        <v>400</v>
      </c>
      <c r="F12" s="281">
        <v>300</v>
      </c>
      <c r="G12" s="280">
        <v>500</v>
      </c>
      <c r="H12" s="281">
        <v>400</v>
      </c>
      <c r="J12" s="278"/>
      <c r="K12" s="278"/>
      <c r="L12" s="294">
        <f t="shared" si="0"/>
        <v>450</v>
      </c>
      <c r="M12" s="294">
        <f t="shared" si="1"/>
        <v>350</v>
      </c>
      <c r="O12"/>
      <c r="P12"/>
      <c r="Q12"/>
      <c r="R12"/>
    </row>
    <row r="13" spans="1:22" x14ac:dyDescent="0.2">
      <c r="A13" s="54"/>
      <c r="B13" s="56"/>
      <c r="C13" s="386">
        <v>3</v>
      </c>
      <c r="D13" s="138" t="s">
        <v>49</v>
      </c>
      <c r="E13" s="280">
        <v>400</v>
      </c>
      <c r="F13" s="281">
        <v>300</v>
      </c>
      <c r="G13" s="280">
        <v>500</v>
      </c>
      <c r="H13" s="281">
        <v>400</v>
      </c>
      <c r="L13" s="294">
        <f t="shared" si="0"/>
        <v>450</v>
      </c>
      <c r="M13" s="294">
        <f t="shared" si="1"/>
        <v>350</v>
      </c>
      <c r="O13"/>
      <c r="P13"/>
      <c r="Q13"/>
      <c r="R13"/>
    </row>
    <row r="14" spans="1:22" x14ac:dyDescent="0.2">
      <c r="A14" s="54"/>
      <c r="B14" s="56"/>
      <c r="C14" s="386">
        <v>4</v>
      </c>
      <c r="D14" s="138" t="s">
        <v>49</v>
      </c>
      <c r="E14" s="280">
        <v>500</v>
      </c>
      <c r="F14" s="281">
        <v>300</v>
      </c>
      <c r="G14" s="280">
        <v>400</v>
      </c>
      <c r="H14" s="281">
        <v>400</v>
      </c>
      <c r="L14" s="294">
        <f t="shared" si="0"/>
        <v>450</v>
      </c>
      <c r="M14" s="294">
        <f t="shared" si="1"/>
        <v>350</v>
      </c>
      <c r="O14"/>
      <c r="P14"/>
      <c r="Q14"/>
      <c r="R14"/>
    </row>
    <row r="15" spans="1:22" x14ac:dyDescent="0.2">
      <c r="A15" s="54"/>
      <c r="B15" s="56"/>
      <c r="C15" s="386">
        <v>5</v>
      </c>
      <c r="D15" s="138" t="s">
        <v>49</v>
      </c>
      <c r="E15" s="280">
        <v>500</v>
      </c>
      <c r="F15" s="281">
        <v>300</v>
      </c>
      <c r="G15" s="280">
        <v>500</v>
      </c>
      <c r="H15" s="29" t="s">
        <v>80</v>
      </c>
      <c r="J15" s="278"/>
      <c r="K15" s="278"/>
      <c r="L15" s="294">
        <f t="shared" si="0"/>
        <v>500</v>
      </c>
      <c r="M15" s="294">
        <f t="shared" si="1"/>
        <v>300</v>
      </c>
      <c r="O15"/>
      <c r="P15"/>
      <c r="Q15"/>
      <c r="R15"/>
    </row>
    <row r="16" spans="1:22" x14ac:dyDescent="0.2">
      <c r="A16" s="219"/>
      <c r="B16" s="138">
        <v>4</v>
      </c>
      <c r="C16" s="386">
        <v>1</v>
      </c>
      <c r="D16" s="138" t="s">
        <v>49</v>
      </c>
      <c r="E16" s="85">
        <v>500</v>
      </c>
      <c r="F16" s="29">
        <v>500</v>
      </c>
      <c r="G16" s="85">
        <v>600</v>
      </c>
      <c r="H16" s="29">
        <v>400</v>
      </c>
      <c r="J16" s="278"/>
      <c r="K16" s="278"/>
      <c r="L16" s="294">
        <f t="shared" si="0"/>
        <v>550</v>
      </c>
      <c r="M16" s="294">
        <f t="shared" si="1"/>
        <v>450</v>
      </c>
      <c r="O16"/>
      <c r="P16"/>
      <c r="Q16"/>
      <c r="R16"/>
    </row>
    <row r="17" spans="1:18" x14ac:dyDescent="0.2">
      <c r="A17" s="219"/>
      <c r="B17" s="138"/>
      <c r="C17" s="386">
        <v>2</v>
      </c>
      <c r="D17" s="138" t="s">
        <v>49</v>
      </c>
      <c r="E17" s="85">
        <v>600</v>
      </c>
      <c r="F17" s="29">
        <v>600</v>
      </c>
      <c r="G17" s="85">
        <v>600</v>
      </c>
      <c r="H17" s="29">
        <v>400</v>
      </c>
      <c r="J17" s="278"/>
      <c r="K17" s="278"/>
      <c r="L17" s="294">
        <f t="shared" si="0"/>
        <v>600</v>
      </c>
      <c r="M17" s="294">
        <f t="shared" si="1"/>
        <v>500</v>
      </c>
      <c r="O17"/>
      <c r="P17"/>
      <c r="Q17"/>
      <c r="R17"/>
    </row>
    <row r="18" spans="1:18" x14ac:dyDescent="0.2">
      <c r="A18" s="219"/>
      <c r="B18" s="138"/>
      <c r="C18" s="386">
        <v>3</v>
      </c>
      <c r="D18" s="138" t="s">
        <v>49</v>
      </c>
      <c r="E18" s="85">
        <v>500</v>
      </c>
      <c r="F18" s="29">
        <v>500</v>
      </c>
      <c r="G18" s="85">
        <v>500</v>
      </c>
      <c r="H18" s="29">
        <v>300</v>
      </c>
      <c r="J18" s="278"/>
      <c r="K18" s="278"/>
      <c r="L18" s="294">
        <f t="shared" si="0"/>
        <v>500</v>
      </c>
      <c r="M18" s="294">
        <f t="shared" si="1"/>
        <v>400</v>
      </c>
      <c r="O18"/>
      <c r="P18"/>
      <c r="Q18"/>
      <c r="R18"/>
    </row>
    <row r="19" spans="1:18" x14ac:dyDescent="0.2">
      <c r="A19" s="220"/>
      <c r="B19" s="142"/>
      <c r="C19" s="386">
        <v>4</v>
      </c>
      <c r="D19" s="138" t="s">
        <v>49</v>
      </c>
      <c r="E19" s="151">
        <v>600</v>
      </c>
      <c r="F19" s="150">
        <v>600</v>
      </c>
      <c r="G19" s="151">
        <v>600</v>
      </c>
      <c r="H19" s="150">
        <v>400</v>
      </c>
      <c r="J19" s="278"/>
      <c r="K19" s="278"/>
      <c r="L19" s="294">
        <f t="shared" si="0"/>
        <v>600</v>
      </c>
      <c r="M19" s="294">
        <f t="shared" si="1"/>
        <v>500</v>
      </c>
      <c r="O19"/>
      <c r="P19"/>
      <c r="Q19"/>
      <c r="R19"/>
    </row>
    <row r="20" spans="1:18" x14ac:dyDescent="0.2">
      <c r="A20" s="221">
        <v>43732</v>
      </c>
      <c r="B20" s="138">
        <v>3</v>
      </c>
      <c r="C20" s="386">
        <v>1</v>
      </c>
      <c r="D20" s="138" t="s">
        <v>49</v>
      </c>
      <c r="E20" s="85">
        <v>300</v>
      </c>
      <c r="F20" s="29">
        <v>200</v>
      </c>
      <c r="G20" s="85">
        <v>400</v>
      </c>
      <c r="H20" s="29">
        <v>200</v>
      </c>
      <c r="J20" s="278"/>
      <c r="K20" s="278"/>
      <c r="L20" s="294">
        <f t="shared" si="0"/>
        <v>350</v>
      </c>
      <c r="M20" s="294">
        <f t="shared" si="1"/>
        <v>200</v>
      </c>
      <c r="O20"/>
      <c r="P20"/>
      <c r="Q20"/>
      <c r="R20"/>
    </row>
    <row r="21" spans="1:18" x14ac:dyDescent="0.2">
      <c r="A21" s="219"/>
      <c r="B21" s="138"/>
      <c r="C21" s="386">
        <v>2</v>
      </c>
      <c r="D21" s="138" t="s">
        <v>49</v>
      </c>
      <c r="E21" s="85">
        <v>400</v>
      </c>
      <c r="F21" s="29">
        <v>300</v>
      </c>
      <c r="G21" s="85">
        <v>400</v>
      </c>
      <c r="H21" s="29">
        <v>200</v>
      </c>
      <c r="J21" s="278"/>
      <c r="K21" s="278"/>
      <c r="L21" s="294">
        <f t="shared" si="0"/>
        <v>400</v>
      </c>
      <c r="M21" s="294">
        <f t="shared" si="1"/>
        <v>250</v>
      </c>
      <c r="O21"/>
      <c r="P21"/>
      <c r="Q21"/>
      <c r="R21"/>
    </row>
    <row r="22" spans="1:18" x14ac:dyDescent="0.2">
      <c r="A22" s="221">
        <v>43734</v>
      </c>
      <c r="B22" s="147">
        <v>2</v>
      </c>
      <c r="C22" s="386">
        <v>1</v>
      </c>
      <c r="D22" s="138" t="s">
        <v>49</v>
      </c>
      <c r="E22" s="153">
        <v>400</v>
      </c>
      <c r="F22" s="152">
        <v>300</v>
      </c>
      <c r="G22" s="85" t="s">
        <v>110</v>
      </c>
      <c r="H22" s="29" t="s">
        <v>110</v>
      </c>
      <c r="J22" s="278"/>
      <c r="K22" s="278"/>
      <c r="L22" s="294">
        <f t="shared" si="0"/>
        <v>400</v>
      </c>
      <c r="M22" s="294">
        <f t="shared" si="1"/>
        <v>300</v>
      </c>
      <c r="O22"/>
      <c r="P22"/>
      <c r="Q22"/>
      <c r="R22"/>
    </row>
    <row r="23" spans="1:18" x14ac:dyDescent="0.2">
      <c r="A23" s="219"/>
      <c r="B23" s="138"/>
      <c r="C23" s="386">
        <v>2</v>
      </c>
      <c r="D23" s="138" t="s">
        <v>49</v>
      </c>
      <c r="E23" s="85">
        <v>500</v>
      </c>
      <c r="F23" s="29">
        <v>0</v>
      </c>
      <c r="G23" s="85" t="s">
        <v>110</v>
      </c>
      <c r="H23" s="29" t="s">
        <v>110</v>
      </c>
      <c r="J23" s="278"/>
      <c r="K23" s="278"/>
      <c r="L23" s="294">
        <f t="shared" si="0"/>
        <v>500</v>
      </c>
      <c r="M23" s="294">
        <f t="shared" si="1"/>
        <v>0</v>
      </c>
      <c r="O23"/>
      <c r="P23"/>
      <c r="Q23"/>
      <c r="R23"/>
    </row>
    <row r="24" spans="1:18" x14ac:dyDescent="0.2">
      <c r="A24" s="219"/>
      <c r="B24" s="138"/>
      <c r="C24" s="386">
        <v>3</v>
      </c>
      <c r="D24" s="138" t="s">
        <v>49</v>
      </c>
      <c r="E24" s="85">
        <v>300</v>
      </c>
      <c r="F24" s="29">
        <v>100</v>
      </c>
      <c r="G24" s="85" t="s">
        <v>110</v>
      </c>
      <c r="H24" s="29" t="s">
        <v>110</v>
      </c>
      <c r="J24" s="278"/>
      <c r="K24" s="278"/>
      <c r="L24" s="294">
        <f t="shared" si="0"/>
        <v>300</v>
      </c>
      <c r="M24" s="294">
        <f t="shared" si="1"/>
        <v>100</v>
      </c>
      <c r="O24"/>
      <c r="P24"/>
      <c r="Q24"/>
      <c r="R24"/>
    </row>
    <row r="25" spans="1:18" x14ac:dyDescent="0.2">
      <c r="A25" s="219"/>
      <c r="B25" s="138"/>
      <c r="C25" s="386">
        <v>4</v>
      </c>
      <c r="D25" s="138" t="s">
        <v>49</v>
      </c>
      <c r="E25" s="85">
        <v>500</v>
      </c>
      <c r="F25" s="29">
        <v>0</v>
      </c>
      <c r="G25" s="85" t="s">
        <v>110</v>
      </c>
      <c r="H25" s="29" t="s">
        <v>110</v>
      </c>
      <c r="J25" s="278"/>
      <c r="K25" s="278"/>
      <c r="L25" s="294">
        <f t="shared" si="0"/>
        <v>500</v>
      </c>
      <c r="M25" s="294">
        <f t="shared" si="1"/>
        <v>0</v>
      </c>
      <c r="O25"/>
      <c r="P25"/>
      <c r="Q25"/>
      <c r="R25"/>
    </row>
    <row r="26" spans="1:18" x14ac:dyDescent="0.2">
      <c r="A26" s="219"/>
      <c r="B26" s="138">
        <v>3</v>
      </c>
      <c r="C26" s="386">
        <v>1</v>
      </c>
      <c r="D26" s="138" t="s">
        <v>49</v>
      </c>
      <c r="E26" s="85">
        <v>400</v>
      </c>
      <c r="F26" s="29">
        <v>400</v>
      </c>
      <c r="G26" s="85">
        <v>400</v>
      </c>
      <c r="H26" s="29">
        <v>200</v>
      </c>
      <c r="J26" s="278"/>
      <c r="K26" s="278"/>
      <c r="L26" s="294">
        <f t="shared" si="0"/>
        <v>400</v>
      </c>
      <c r="M26" s="294">
        <f t="shared" si="1"/>
        <v>300</v>
      </c>
      <c r="O26"/>
      <c r="P26"/>
      <c r="Q26"/>
      <c r="R26"/>
    </row>
    <row r="27" spans="1:18" x14ac:dyDescent="0.2">
      <c r="A27" s="219"/>
      <c r="B27" s="138">
        <v>4</v>
      </c>
      <c r="C27" s="386">
        <v>1</v>
      </c>
      <c r="D27" s="138" t="s">
        <v>49</v>
      </c>
      <c r="E27" s="85">
        <v>400</v>
      </c>
      <c r="F27" s="29">
        <v>300</v>
      </c>
      <c r="G27" s="85">
        <v>300</v>
      </c>
      <c r="H27" s="29">
        <v>0</v>
      </c>
      <c r="J27" s="278"/>
      <c r="K27" s="278"/>
      <c r="L27" s="294">
        <f t="shared" si="0"/>
        <v>350</v>
      </c>
      <c r="M27" s="294">
        <f>AVERAGE(F27,H27)</f>
        <v>150</v>
      </c>
      <c r="O27"/>
      <c r="P27"/>
      <c r="Q27"/>
      <c r="R27"/>
    </row>
    <row r="28" spans="1:18" x14ac:dyDescent="0.2">
      <c r="A28" s="219"/>
      <c r="B28" s="138" t="s">
        <v>62</v>
      </c>
      <c r="C28" s="386" t="s">
        <v>53</v>
      </c>
      <c r="D28" s="138" t="s">
        <v>49</v>
      </c>
      <c r="E28" s="277">
        <v>200</v>
      </c>
      <c r="F28" s="277" t="s">
        <v>81</v>
      </c>
      <c r="G28" s="85" t="s">
        <v>110</v>
      </c>
      <c r="H28" s="29" t="s">
        <v>110</v>
      </c>
      <c r="J28" s="278"/>
      <c r="K28" s="278"/>
      <c r="L28" s="294">
        <f t="shared" ref="L28:L61" si="2">AVERAGE(E28,G28)</f>
        <v>200</v>
      </c>
      <c r="O28"/>
      <c r="P28"/>
      <c r="Q28"/>
      <c r="R28"/>
    </row>
    <row r="29" spans="1:18" x14ac:dyDescent="0.2">
      <c r="A29" s="219"/>
      <c r="B29" s="138"/>
      <c r="C29" s="386" t="s">
        <v>161</v>
      </c>
      <c r="D29" s="138" t="s">
        <v>49</v>
      </c>
      <c r="E29" s="277">
        <v>400</v>
      </c>
      <c r="F29" s="277" t="s">
        <v>81</v>
      </c>
      <c r="G29" s="85" t="s">
        <v>110</v>
      </c>
      <c r="H29" s="29" t="s">
        <v>110</v>
      </c>
      <c r="J29" s="278"/>
      <c r="K29" s="278"/>
      <c r="L29" s="294">
        <f t="shared" si="2"/>
        <v>400</v>
      </c>
      <c r="O29"/>
      <c r="P29"/>
      <c r="Q29"/>
      <c r="R29"/>
    </row>
    <row r="30" spans="1:18" x14ac:dyDescent="0.2">
      <c r="A30" s="219"/>
      <c r="B30" s="138"/>
      <c r="C30" s="386" t="s">
        <v>159</v>
      </c>
      <c r="D30" s="138" t="s">
        <v>49</v>
      </c>
      <c r="E30" s="277">
        <v>200</v>
      </c>
      <c r="F30" s="277" t="s">
        <v>81</v>
      </c>
      <c r="G30" s="85" t="s">
        <v>110</v>
      </c>
      <c r="H30" s="29" t="s">
        <v>110</v>
      </c>
      <c r="J30" s="278"/>
      <c r="K30" s="278"/>
      <c r="L30" s="294">
        <f t="shared" si="2"/>
        <v>200</v>
      </c>
      <c r="O30"/>
      <c r="P30"/>
      <c r="Q30"/>
      <c r="R30"/>
    </row>
    <row r="31" spans="1:18" x14ac:dyDescent="0.2">
      <c r="A31" s="219"/>
      <c r="B31" s="138"/>
      <c r="C31" s="386" t="s">
        <v>160</v>
      </c>
      <c r="D31" s="138" t="s">
        <v>49</v>
      </c>
      <c r="E31" s="277">
        <v>200</v>
      </c>
      <c r="F31" s="277" t="s">
        <v>81</v>
      </c>
      <c r="G31" s="85" t="s">
        <v>110</v>
      </c>
      <c r="H31" s="29" t="s">
        <v>110</v>
      </c>
      <c r="J31" s="278"/>
      <c r="K31" s="278"/>
      <c r="L31" s="294">
        <f t="shared" si="2"/>
        <v>200</v>
      </c>
      <c r="O31"/>
      <c r="P31"/>
      <c r="Q31"/>
      <c r="R31"/>
    </row>
    <row r="32" spans="1:18" x14ac:dyDescent="0.2">
      <c r="A32" s="219"/>
      <c r="B32" s="138"/>
      <c r="C32" s="386" t="s">
        <v>62</v>
      </c>
      <c r="D32" s="138" t="s">
        <v>49</v>
      </c>
      <c r="E32" s="277">
        <v>300</v>
      </c>
      <c r="F32" s="277" t="s">
        <v>81</v>
      </c>
      <c r="G32" s="85" t="s">
        <v>110</v>
      </c>
      <c r="H32" s="29" t="s">
        <v>110</v>
      </c>
      <c r="J32" s="278"/>
      <c r="K32" s="278"/>
      <c r="L32" s="294">
        <f t="shared" si="2"/>
        <v>300</v>
      </c>
      <c r="O32"/>
      <c r="P32"/>
      <c r="Q32"/>
      <c r="R32"/>
    </row>
    <row r="33" spans="1:18" x14ac:dyDescent="0.2">
      <c r="A33" s="219"/>
      <c r="B33" s="138"/>
      <c r="C33" s="386" t="s">
        <v>166</v>
      </c>
      <c r="D33" s="138" t="s">
        <v>49</v>
      </c>
      <c r="E33" s="277">
        <v>300</v>
      </c>
      <c r="F33" s="277" t="s">
        <v>81</v>
      </c>
      <c r="G33" s="85" t="s">
        <v>110</v>
      </c>
      <c r="H33" s="29" t="s">
        <v>110</v>
      </c>
      <c r="J33" s="278"/>
      <c r="K33" s="278"/>
      <c r="L33" s="294">
        <f t="shared" si="2"/>
        <v>300</v>
      </c>
      <c r="O33"/>
      <c r="P33"/>
      <c r="Q33"/>
      <c r="R33"/>
    </row>
    <row r="34" spans="1:18" x14ac:dyDescent="0.2">
      <c r="A34" s="219"/>
      <c r="B34" s="138"/>
      <c r="C34" s="386">
        <v>7</v>
      </c>
      <c r="D34" s="138" t="s">
        <v>49</v>
      </c>
      <c r="E34" s="85">
        <v>300</v>
      </c>
      <c r="F34" s="29">
        <v>100</v>
      </c>
      <c r="G34" s="85" t="s">
        <v>110</v>
      </c>
      <c r="H34" s="29" t="s">
        <v>110</v>
      </c>
      <c r="J34" s="278"/>
      <c r="K34" s="278"/>
      <c r="L34" s="294">
        <f t="shared" si="2"/>
        <v>300</v>
      </c>
      <c r="M34" s="294">
        <f t="shared" ref="M34:M44" si="3">AVERAGE(F34,H34)</f>
        <v>100</v>
      </c>
      <c r="O34"/>
      <c r="P34"/>
      <c r="Q34"/>
      <c r="R34"/>
    </row>
    <row r="35" spans="1:18" x14ac:dyDescent="0.2">
      <c r="A35" s="219"/>
      <c r="B35" s="138"/>
      <c r="C35" s="386">
        <v>8</v>
      </c>
      <c r="D35" s="138" t="s">
        <v>49</v>
      </c>
      <c r="E35" s="280">
        <v>300</v>
      </c>
      <c r="F35" s="281">
        <v>200</v>
      </c>
      <c r="G35" s="85" t="s">
        <v>110</v>
      </c>
      <c r="H35" s="29" t="s">
        <v>110</v>
      </c>
      <c r="J35" s="278"/>
      <c r="K35" s="278"/>
      <c r="L35" s="294">
        <f t="shared" si="2"/>
        <v>300</v>
      </c>
      <c r="M35" s="294">
        <f t="shared" si="3"/>
        <v>200</v>
      </c>
      <c r="O35"/>
      <c r="P35"/>
      <c r="Q35"/>
      <c r="R35"/>
    </row>
    <row r="36" spans="1:18" x14ac:dyDescent="0.2">
      <c r="A36" s="219"/>
      <c r="B36" s="138"/>
      <c r="C36" s="386">
        <v>9</v>
      </c>
      <c r="D36" s="138" t="s">
        <v>49</v>
      </c>
      <c r="E36" s="280">
        <v>300</v>
      </c>
      <c r="F36" s="281">
        <v>200</v>
      </c>
      <c r="G36" s="85" t="s">
        <v>110</v>
      </c>
      <c r="H36" s="29" t="s">
        <v>110</v>
      </c>
      <c r="J36" s="278"/>
      <c r="K36" s="278"/>
      <c r="L36" s="294">
        <f t="shared" si="2"/>
        <v>300</v>
      </c>
      <c r="M36" s="294">
        <f t="shared" si="3"/>
        <v>200</v>
      </c>
      <c r="O36"/>
      <c r="P36"/>
      <c r="Q36"/>
      <c r="R36"/>
    </row>
    <row r="37" spans="1:18" x14ac:dyDescent="0.2">
      <c r="A37" s="219"/>
      <c r="B37" s="138">
        <v>6</v>
      </c>
      <c r="C37" s="386">
        <v>1</v>
      </c>
      <c r="D37" s="138" t="s">
        <v>49</v>
      </c>
      <c r="E37" s="280">
        <v>400</v>
      </c>
      <c r="F37" s="281">
        <v>200</v>
      </c>
      <c r="G37" s="280">
        <v>400</v>
      </c>
      <c r="H37" s="281">
        <v>100</v>
      </c>
      <c r="J37" s="278"/>
      <c r="K37" s="278"/>
      <c r="L37" s="294">
        <f t="shared" si="2"/>
        <v>400</v>
      </c>
      <c r="M37" s="294">
        <f t="shared" si="3"/>
        <v>150</v>
      </c>
      <c r="O37"/>
      <c r="P37"/>
      <c r="Q37"/>
      <c r="R37"/>
    </row>
    <row r="38" spans="1:18" x14ac:dyDescent="0.2">
      <c r="A38" s="219"/>
      <c r="B38" s="138"/>
      <c r="C38" s="386">
        <v>2</v>
      </c>
      <c r="D38" s="138" t="s">
        <v>49</v>
      </c>
      <c r="E38" s="280">
        <v>400</v>
      </c>
      <c r="F38" s="281">
        <v>200</v>
      </c>
      <c r="G38" s="280">
        <v>400</v>
      </c>
      <c r="H38" s="281">
        <v>100</v>
      </c>
      <c r="J38" s="278"/>
      <c r="K38" s="278"/>
      <c r="L38" s="294">
        <f t="shared" si="2"/>
        <v>400</v>
      </c>
      <c r="M38" s="294">
        <f t="shared" si="3"/>
        <v>150</v>
      </c>
      <c r="O38"/>
      <c r="P38"/>
      <c r="Q38"/>
      <c r="R38"/>
    </row>
    <row r="39" spans="1:18" x14ac:dyDescent="0.2">
      <c r="A39" s="219"/>
      <c r="B39" s="138">
        <v>7</v>
      </c>
      <c r="C39" s="386">
        <v>1</v>
      </c>
      <c r="D39" s="138" t="s">
        <v>49</v>
      </c>
      <c r="E39" s="280">
        <v>300</v>
      </c>
      <c r="F39" s="281">
        <v>100</v>
      </c>
      <c r="G39" s="280">
        <v>300</v>
      </c>
      <c r="H39" s="281">
        <v>100</v>
      </c>
      <c r="J39" s="278"/>
      <c r="K39" s="278"/>
      <c r="L39" s="294">
        <f t="shared" si="2"/>
        <v>300</v>
      </c>
      <c r="M39" s="294">
        <f t="shared" si="3"/>
        <v>100</v>
      </c>
      <c r="O39"/>
      <c r="P39"/>
      <c r="Q39"/>
      <c r="R39"/>
    </row>
    <row r="40" spans="1:18" x14ac:dyDescent="0.2">
      <c r="A40" s="219"/>
      <c r="B40" s="138"/>
      <c r="C40" s="386">
        <v>2</v>
      </c>
      <c r="D40" s="138" t="s">
        <v>49</v>
      </c>
      <c r="E40" s="280">
        <v>400</v>
      </c>
      <c r="F40" s="281">
        <v>200</v>
      </c>
      <c r="G40" s="280">
        <v>400</v>
      </c>
      <c r="H40" s="281">
        <v>100</v>
      </c>
      <c r="J40" s="278"/>
      <c r="K40" s="278"/>
      <c r="L40" s="294">
        <f t="shared" si="2"/>
        <v>400</v>
      </c>
      <c r="M40" s="294">
        <f t="shared" si="3"/>
        <v>150</v>
      </c>
      <c r="O40"/>
      <c r="P40"/>
      <c r="Q40"/>
      <c r="R40"/>
    </row>
    <row r="41" spans="1:18" x14ac:dyDescent="0.2">
      <c r="A41" s="219"/>
      <c r="B41" s="138"/>
      <c r="C41" s="386">
        <v>3</v>
      </c>
      <c r="D41" s="138" t="s">
        <v>49</v>
      </c>
      <c r="E41" s="280">
        <v>300</v>
      </c>
      <c r="F41" s="281">
        <v>200</v>
      </c>
      <c r="G41" s="280">
        <v>200</v>
      </c>
      <c r="H41" s="281">
        <v>0</v>
      </c>
      <c r="J41" s="278"/>
      <c r="K41" s="278"/>
      <c r="L41" s="294">
        <f t="shared" si="2"/>
        <v>250</v>
      </c>
      <c r="M41" s="294">
        <f t="shared" si="3"/>
        <v>100</v>
      </c>
      <c r="O41"/>
      <c r="P41"/>
      <c r="Q41"/>
      <c r="R41"/>
    </row>
    <row r="42" spans="1:18" x14ac:dyDescent="0.2">
      <c r="A42" s="219"/>
      <c r="B42" s="138"/>
      <c r="C42" s="386">
        <v>4</v>
      </c>
      <c r="D42" s="138" t="s">
        <v>49</v>
      </c>
      <c r="E42" s="280">
        <v>400</v>
      </c>
      <c r="F42" s="281">
        <v>200</v>
      </c>
      <c r="G42" s="280">
        <v>300</v>
      </c>
      <c r="H42" s="281">
        <v>200</v>
      </c>
      <c r="J42" s="278"/>
      <c r="K42" s="278"/>
      <c r="L42" s="294">
        <f t="shared" si="2"/>
        <v>350</v>
      </c>
      <c r="M42" s="294">
        <f t="shared" si="3"/>
        <v>200</v>
      </c>
      <c r="O42"/>
      <c r="P42"/>
      <c r="Q42"/>
      <c r="R42"/>
    </row>
    <row r="43" spans="1:18" x14ac:dyDescent="0.2">
      <c r="A43" s="221">
        <v>43738</v>
      </c>
      <c r="B43" s="147">
        <v>4</v>
      </c>
      <c r="C43" s="386">
        <v>1</v>
      </c>
      <c r="D43" s="138" t="s">
        <v>49</v>
      </c>
      <c r="E43" s="149">
        <v>500</v>
      </c>
      <c r="F43" s="148">
        <v>400</v>
      </c>
      <c r="G43" s="149">
        <v>500</v>
      </c>
      <c r="H43" s="148">
        <v>300</v>
      </c>
      <c r="J43" s="278"/>
      <c r="K43" s="278"/>
      <c r="L43" s="294">
        <f t="shared" si="2"/>
        <v>500</v>
      </c>
      <c r="M43" s="294">
        <f t="shared" si="3"/>
        <v>350</v>
      </c>
      <c r="O43"/>
      <c r="P43"/>
      <c r="Q43"/>
      <c r="R43"/>
    </row>
    <row r="44" spans="1:18" x14ac:dyDescent="0.2">
      <c r="A44" s="133"/>
      <c r="B44" s="138"/>
      <c r="C44" s="386">
        <v>2</v>
      </c>
      <c r="D44" s="138" t="s">
        <v>49</v>
      </c>
      <c r="E44" s="280">
        <v>400</v>
      </c>
      <c r="F44" s="281">
        <v>100</v>
      </c>
      <c r="G44" s="280">
        <v>500</v>
      </c>
      <c r="H44" s="281">
        <v>100</v>
      </c>
      <c r="J44" s="278"/>
      <c r="K44" s="278"/>
      <c r="L44" s="294">
        <f t="shared" si="2"/>
        <v>450</v>
      </c>
      <c r="M44" s="294">
        <f t="shared" si="3"/>
        <v>100</v>
      </c>
      <c r="O44"/>
      <c r="P44"/>
      <c r="Q44"/>
      <c r="R44"/>
    </row>
    <row r="45" spans="1:18" x14ac:dyDescent="0.2">
      <c r="A45" s="133"/>
      <c r="B45" s="138"/>
      <c r="C45" s="386">
        <v>3</v>
      </c>
      <c r="D45" s="138" t="s">
        <v>49</v>
      </c>
      <c r="E45" s="280">
        <v>300</v>
      </c>
      <c r="F45" s="281" t="s">
        <v>43</v>
      </c>
      <c r="G45" s="85" t="s">
        <v>110</v>
      </c>
      <c r="H45" s="29" t="s">
        <v>110</v>
      </c>
      <c r="J45" s="278"/>
      <c r="K45" s="278"/>
      <c r="L45" s="294">
        <f t="shared" si="2"/>
        <v>300</v>
      </c>
      <c r="O45"/>
      <c r="P45"/>
      <c r="Q45"/>
      <c r="R45"/>
    </row>
    <row r="46" spans="1:18" x14ac:dyDescent="0.2">
      <c r="A46" s="133"/>
      <c r="B46" s="138">
        <v>5</v>
      </c>
      <c r="C46" s="386">
        <v>1</v>
      </c>
      <c r="D46" s="138" t="s">
        <v>49</v>
      </c>
      <c r="E46" s="280">
        <v>400</v>
      </c>
      <c r="F46" s="281">
        <v>100</v>
      </c>
      <c r="G46" s="85" t="s">
        <v>110</v>
      </c>
      <c r="H46" s="29" t="s">
        <v>110</v>
      </c>
      <c r="J46" s="278"/>
      <c r="K46" s="278"/>
      <c r="L46" s="294">
        <f t="shared" si="2"/>
        <v>400</v>
      </c>
      <c r="M46" s="294">
        <f t="shared" ref="M46:M51" si="4">AVERAGE(F46,H46)</f>
        <v>100</v>
      </c>
      <c r="O46"/>
      <c r="P46"/>
      <c r="Q46"/>
      <c r="R46"/>
    </row>
    <row r="47" spans="1:18" x14ac:dyDescent="0.2">
      <c r="A47" s="133"/>
      <c r="B47" s="138"/>
      <c r="C47" s="386">
        <v>2</v>
      </c>
      <c r="D47" s="138" t="s">
        <v>49</v>
      </c>
      <c r="E47" s="280">
        <v>600</v>
      </c>
      <c r="F47" s="281">
        <v>400</v>
      </c>
      <c r="G47" s="85" t="s">
        <v>110</v>
      </c>
      <c r="H47" s="29" t="s">
        <v>110</v>
      </c>
      <c r="J47" s="278"/>
      <c r="K47" s="278"/>
      <c r="L47" s="294">
        <f t="shared" si="2"/>
        <v>600</v>
      </c>
      <c r="M47" s="294">
        <f t="shared" si="4"/>
        <v>400</v>
      </c>
      <c r="O47"/>
      <c r="P47"/>
      <c r="Q47"/>
      <c r="R47"/>
    </row>
    <row r="48" spans="1:18" x14ac:dyDescent="0.2">
      <c r="A48" s="133"/>
      <c r="B48" s="138"/>
      <c r="C48" s="386">
        <v>3</v>
      </c>
      <c r="D48" s="138" t="s">
        <v>49</v>
      </c>
      <c r="E48" s="280">
        <v>400</v>
      </c>
      <c r="F48" s="281">
        <v>100</v>
      </c>
      <c r="G48" s="85" t="s">
        <v>110</v>
      </c>
      <c r="H48" s="29" t="s">
        <v>110</v>
      </c>
      <c r="J48" s="278"/>
      <c r="K48" s="278"/>
      <c r="L48" s="294">
        <f t="shared" si="2"/>
        <v>400</v>
      </c>
      <c r="M48" s="294">
        <f t="shared" si="4"/>
        <v>100</v>
      </c>
      <c r="O48"/>
      <c r="P48"/>
      <c r="Q48"/>
      <c r="R48"/>
    </row>
    <row r="49" spans="1:18" x14ac:dyDescent="0.2">
      <c r="A49" s="133"/>
      <c r="B49" s="138"/>
      <c r="C49" s="386">
        <v>4</v>
      </c>
      <c r="D49" s="138" t="s">
        <v>49</v>
      </c>
      <c r="E49" s="280">
        <v>600</v>
      </c>
      <c r="F49" s="281">
        <v>400</v>
      </c>
      <c r="G49" s="85" t="s">
        <v>110</v>
      </c>
      <c r="H49" s="29" t="s">
        <v>110</v>
      </c>
      <c r="J49" s="278"/>
      <c r="K49" s="278"/>
      <c r="L49" s="294">
        <f t="shared" si="2"/>
        <v>600</v>
      </c>
      <c r="M49" s="294">
        <f t="shared" si="4"/>
        <v>400</v>
      </c>
      <c r="O49"/>
      <c r="P49"/>
      <c r="Q49"/>
      <c r="R49"/>
    </row>
    <row r="50" spans="1:18" x14ac:dyDescent="0.2">
      <c r="A50" s="133"/>
      <c r="B50" s="138">
        <v>6</v>
      </c>
      <c r="C50" s="386">
        <v>1</v>
      </c>
      <c r="D50" s="138" t="s">
        <v>49</v>
      </c>
      <c r="E50" s="280">
        <v>500</v>
      </c>
      <c r="F50" s="281">
        <v>400</v>
      </c>
      <c r="G50" s="85" t="s">
        <v>110</v>
      </c>
      <c r="H50" s="29" t="s">
        <v>110</v>
      </c>
      <c r="J50" s="278"/>
      <c r="K50" s="278"/>
      <c r="L50" s="294">
        <f t="shared" si="2"/>
        <v>500</v>
      </c>
      <c r="M50" s="294">
        <f t="shared" si="4"/>
        <v>400</v>
      </c>
      <c r="O50"/>
      <c r="P50"/>
      <c r="Q50"/>
      <c r="R50"/>
    </row>
    <row r="51" spans="1:18" x14ac:dyDescent="0.2">
      <c r="A51" s="133"/>
      <c r="B51" s="138"/>
      <c r="C51" s="386">
        <v>2</v>
      </c>
      <c r="D51" s="138" t="s">
        <v>49</v>
      </c>
      <c r="E51" s="280">
        <v>500</v>
      </c>
      <c r="F51" s="281">
        <v>400</v>
      </c>
      <c r="G51" s="85" t="s">
        <v>110</v>
      </c>
      <c r="H51" s="29" t="s">
        <v>110</v>
      </c>
      <c r="J51" s="278"/>
      <c r="K51" s="278"/>
      <c r="L51" s="294">
        <f t="shared" si="2"/>
        <v>500</v>
      </c>
      <c r="M51" s="294">
        <f t="shared" si="4"/>
        <v>400</v>
      </c>
      <c r="O51"/>
      <c r="P51"/>
      <c r="Q51"/>
      <c r="R51"/>
    </row>
    <row r="52" spans="1:18" x14ac:dyDescent="0.2">
      <c r="A52" s="133"/>
      <c r="B52" s="138"/>
      <c r="C52" s="386">
        <v>3</v>
      </c>
      <c r="D52" s="138" t="s">
        <v>49</v>
      </c>
      <c r="E52" s="280">
        <v>200</v>
      </c>
      <c r="F52" s="281" t="s">
        <v>43</v>
      </c>
      <c r="G52" s="85" t="s">
        <v>110</v>
      </c>
      <c r="H52" s="29" t="s">
        <v>110</v>
      </c>
      <c r="J52" s="278"/>
      <c r="K52" s="278"/>
      <c r="L52" s="294">
        <f t="shared" si="2"/>
        <v>200</v>
      </c>
      <c r="O52"/>
      <c r="P52"/>
      <c r="Q52"/>
      <c r="R52"/>
    </row>
    <row r="53" spans="1:18" x14ac:dyDescent="0.2">
      <c r="A53" s="133"/>
      <c r="B53" s="138"/>
      <c r="C53" s="386">
        <v>4</v>
      </c>
      <c r="D53" s="138" t="s">
        <v>49</v>
      </c>
      <c r="E53" s="280">
        <v>200</v>
      </c>
      <c r="F53" s="281" t="s">
        <v>43</v>
      </c>
      <c r="G53" s="85" t="s">
        <v>110</v>
      </c>
      <c r="H53" s="29" t="s">
        <v>110</v>
      </c>
      <c r="J53" s="278"/>
      <c r="K53" s="278"/>
      <c r="L53" s="294">
        <f t="shared" si="2"/>
        <v>200</v>
      </c>
      <c r="O53"/>
      <c r="P53"/>
      <c r="Q53"/>
      <c r="R53"/>
    </row>
    <row r="54" spans="1:18" x14ac:dyDescent="0.2">
      <c r="A54" s="133"/>
      <c r="B54" s="138"/>
      <c r="C54" s="386">
        <v>5</v>
      </c>
      <c r="D54" s="138" t="s">
        <v>49</v>
      </c>
      <c r="E54" s="280">
        <v>400</v>
      </c>
      <c r="F54" s="281">
        <v>200</v>
      </c>
      <c r="G54" s="85" t="s">
        <v>110</v>
      </c>
      <c r="H54" s="29" t="s">
        <v>110</v>
      </c>
      <c r="J54" s="278"/>
      <c r="K54" s="278"/>
      <c r="L54" s="294">
        <f t="shared" si="2"/>
        <v>400</v>
      </c>
      <c r="M54" s="294">
        <f t="shared" ref="M54:M62" si="5">AVERAGE(F54,H54)</f>
        <v>200</v>
      </c>
      <c r="O54"/>
      <c r="P54"/>
      <c r="Q54"/>
      <c r="R54"/>
    </row>
    <row r="55" spans="1:18" x14ac:dyDescent="0.2">
      <c r="A55" s="55">
        <v>43858</v>
      </c>
      <c r="B55" s="138">
        <v>1</v>
      </c>
      <c r="C55" s="386">
        <v>1</v>
      </c>
      <c r="D55" s="138" t="s">
        <v>49</v>
      </c>
      <c r="E55" s="280">
        <v>1200</v>
      </c>
      <c r="F55" s="281">
        <v>1000</v>
      </c>
      <c r="G55" s="85" t="s">
        <v>110</v>
      </c>
      <c r="H55" s="29" t="s">
        <v>110</v>
      </c>
      <c r="J55" s="278"/>
      <c r="K55" s="278"/>
      <c r="L55" s="294">
        <f t="shared" si="2"/>
        <v>1200</v>
      </c>
      <c r="M55" s="294">
        <f t="shared" si="5"/>
        <v>1000</v>
      </c>
      <c r="O55"/>
      <c r="P55"/>
      <c r="Q55"/>
      <c r="R55"/>
    </row>
    <row r="56" spans="1:18" x14ac:dyDescent="0.2">
      <c r="A56" s="56"/>
      <c r="B56" s="138"/>
      <c r="C56" s="386">
        <v>2</v>
      </c>
      <c r="D56" s="138" t="s">
        <v>49</v>
      </c>
      <c r="E56" s="280">
        <v>1200</v>
      </c>
      <c r="F56" s="281">
        <v>1000</v>
      </c>
      <c r="G56" s="85" t="s">
        <v>110</v>
      </c>
      <c r="H56" s="29" t="s">
        <v>110</v>
      </c>
      <c r="J56" s="278"/>
      <c r="K56" s="278"/>
      <c r="L56" s="294">
        <f t="shared" si="2"/>
        <v>1200</v>
      </c>
      <c r="M56" s="294">
        <f t="shared" si="5"/>
        <v>1000</v>
      </c>
      <c r="O56"/>
      <c r="P56"/>
      <c r="Q56"/>
      <c r="R56"/>
    </row>
    <row r="57" spans="1:18" x14ac:dyDescent="0.2">
      <c r="A57" s="182"/>
      <c r="B57" s="138"/>
      <c r="C57" s="386">
        <v>3</v>
      </c>
      <c r="D57" s="138" t="s">
        <v>49</v>
      </c>
      <c r="E57" s="280">
        <v>1200</v>
      </c>
      <c r="F57" s="281">
        <v>1000</v>
      </c>
      <c r="G57" s="85" t="s">
        <v>110</v>
      </c>
      <c r="H57" s="29" t="s">
        <v>110</v>
      </c>
      <c r="J57" s="278"/>
      <c r="K57" s="278"/>
      <c r="L57" s="294">
        <f t="shared" si="2"/>
        <v>1200</v>
      </c>
      <c r="M57" s="294">
        <f t="shared" si="5"/>
        <v>1000</v>
      </c>
      <c r="O57"/>
      <c r="P57"/>
      <c r="Q57"/>
      <c r="R57"/>
    </row>
    <row r="58" spans="1:18" x14ac:dyDescent="0.2">
      <c r="A58" s="56"/>
      <c r="B58" s="138"/>
      <c r="C58" s="386">
        <v>4</v>
      </c>
      <c r="D58" s="138" t="s">
        <v>49</v>
      </c>
      <c r="E58" s="280">
        <v>1200</v>
      </c>
      <c r="F58" s="281">
        <v>1000</v>
      </c>
      <c r="G58" s="85" t="s">
        <v>110</v>
      </c>
      <c r="H58" s="29" t="s">
        <v>110</v>
      </c>
      <c r="J58" s="278"/>
      <c r="K58" s="278"/>
      <c r="L58" s="294">
        <f t="shared" si="2"/>
        <v>1200</v>
      </c>
      <c r="M58" s="294">
        <f t="shared" si="5"/>
        <v>1000</v>
      </c>
      <c r="O58"/>
      <c r="P58"/>
      <c r="Q58"/>
      <c r="R58"/>
    </row>
    <row r="59" spans="1:18" x14ac:dyDescent="0.2">
      <c r="A59" s="183"/>
      <c r="B59" s="56">
        <v>2</v>
      </c>
      <c r="C59" s="386">
        <v>1</v>
      </c>
      <c r="D59" s="138" t="s">
        <v>49</v>
      </c>
      <c r="E59" s="132">
        <v>1000</v>
      </c>
      <c r="F59" s="281">
        <v>800</v>
      </c>
      <c r="G59" s="280">
        <v>1000</v>
      </c>
      <c r="H59" s="29">
        <v>400</v>
      </c>
      <c r="J59" s="278"/>
      <c r="K59" s="278"/>
      <c r="L59" s="294">
        <f t="shared" si="2"/>
        <v>1000</v>
      </c>
      <c r="M59" s="294">
        <f t="shared" si="5"/>
        <v>600</v>
      </c>
      <c r="O59"/>
      <c r="P59"/>
      <c r="Q59"/>
      <c r="R59"/>
    </row>
    <row r="60" spans="1:18" x14ac:dyDescent="0.2">
      <c r="A60" s="183"/>
      <c r="B60" s="56"/>
      <c r="C60" s="386">
        <v>2</v>
      </c>
      <c r="D60" s="138" t="s">
        <v>49</v>
      </c>
      <c r="E60" s="132">
        <v>800</v>
      </c>
      <c r="F60" s="281">
        <v>600</v>
      </c>
      <c r="G60" s="280">
        <v>1000</v>
      </c>
      <c r="H60" s="281">
        <v>200</v>
      </c>
      <c r="J60" s="278"/>
      <c r="K60" s="278"/>
      <c r="L60" s="294">
        <f t="shared" si="2"/>
        <v>900</v>
      </c>
      <c r="M60" s="294">
        <f t="shared" si="5"/>
        <v>400</v>
      </c>
      <c r="O60"/>
      <c r="P60"/>
      <c r="Q60"/>
      <c r="R60"/>
    </row>
    <row r="61" spans="1:18" x14ac:dyDescent="0.2">
      <c r="A61" s="183"/>
      <c r="B61" s="56"/>
      <c r="C61" s="386">
        <v>3</v>
      </c>
      <c r="D61" s="138" t="s">
        <v>49</v>
      </c>
      <c r="E61" s="132">
        <v>800</v>
      </c>
      <c r="F61" s="281">
        <v>600</v>
      </c>
      <c r="G61" s="280">
        <v>1000</v>
      </c>
      <c r="H61" s="281" t="s">
        <v>43</v>
      </c>
      <c r="J61" s="278"/>
      <c r="K61" s="278"/>
      <c r="L61" s="294">
        <f t="shared" si="2"/>
        <v>900</v>
      </c>
      <c r="M61" s="294">
        <f t="shared" si="5"/>
        <v>600</v>
      </c>
      <c r="O61"/>
      <c r="P61"/>
      <c r="Q61"/>
      <c r="R61"/>
    </row>
    <row r="62" spans="1:18" x14ac:dyDescent="0.2">
      <c r="A62" s="183"/>
      <c r="B62" s="56"/>
      <c r="C62" s="386">
        <v>4</v>
      </c>
      <c r="D62" s="138" t="s">
        <v>49</v>
      </c>
      <c r="E62" s="132">
        <v>800</v>
      </c>
      <c r="F62" s="281">
        <v>600</v>
      </c>
      <c r="G62" s="280">
        <v>1000</v>
      </c>
      <c r="H62" s="281">
        <v>0</v>
      </c>
      <c r="J62" s="278"/>
      <c r="K62" s="278"/>
      <c r="L62" s="6">
        <f>AVERAGE(E62,G62)</f>
        <v>900</v>
      </c>
      <c r="M62" s="294">
        <f t="shared" si="5"/>
        <v>300</v>
      </c>
      <c r="O62"/>
      <c r="P62"/>
      <c r="Q62"/>
      <c r="R62"/>
    </row>
    <row r="63" spans="1:18" x14ac:dyDescent="0.2">
      <c r="A63" s="184">
        <v>43859</v>
      </c>
      <c r="B63" s="133">
        <v>1</v>
      </c>
      <c r="C63" s="386">
        <v>1</v>
      </c>
      <c r="D63" s="138" t="s">
        <v>49</v>
      </c>
      <c r="E63" s="210" t="s">
        <v>125</v>
      </c>
      <c r="F63" s="29"/>
      <c r="G63" s="210" t="s">
        <v>125</v>
      </c>
      <c r="H63" s="29"/>
      <c r="J63" s="272"/>
      <c r="K63" s="278"/>
      <c r="O63"/>
      <c r="P63"/>
      <c r="Q63"/>
      <c r="R63"/>
    </row>
    <row r="64" spans="1:18" x14ac:dyDescent="0.2">
      <c r="A64" s="183"/>
      <c r="B64" s="133"/>
      <c r="C64" s="386">
        <v>2</v>
      </c>
      <c r="D64" s="138" t="s">
        <v>49</v>
      </c>
      <c r="E64" s="210" t="s">
        <v>125</v>
      </c>
      <c r="F64" s="29"/>
      <c r="G64" s="85" t="s">
        <v>110</v>
      </c>
      <c r="H64" s="29" t="s">
        <v>110</v>
      </c>
      <c r="J64" s="272"/>
      <c r="K64" s="278"/>
      <c r="O64"/>
      <c r="P64"/>
      <c r="Q64"/>
      <c r="R64"/>
    </row>
    <row r="65" spans="1:18" x14ac:dyDescent="0.2">
      <c r="A65" s="183"/>
      <c r="B65" s="133">
        <v>2</v>
      </c>
      <c r="C65" s="386">
        <v>1</v>
      </c>
      <c r="D65" s="138" t="s">
        <v>49</v>
      </c>
      <c r="E65" s="85">
        <v>400</v>
      </c>
      <c r="F65" s="29">
        <v>0</v>
      </c>
      <c r="G65" s="85">
        <v>800</v>
      </c>
      <c r="H65" s="29">
        <v>600</v>
      </c>
      <c r="J65" s="278"/>
      <c r="K65" s="278"/>
      <c r="L65" s="294">
        <f t="shared" ref="L65:L91" si="6">AVERAGE(E65,G65)</f>
        <v>600</v>
      </c>
      <c r="M65" s="294">
        <f t="shared" ref="M65:M91" si="7">AVERAGE(F65,H65)</f>
        <v>300</v>
      </c>
      <c r="O65"/>
      <c r="P65"/>
      <c r="Q65"/>
      <c r="R65"/>
    </row>
    <row r="66" spans="1:18" x14ac:dyDescent="0.2">
      <c r="A66" s="183"/>
      <c r="B66" s="133"/>
      <c r="C66" s="386">
        <v>2</v>
      </c>
      <c r="D66" s="138" t="s">
        <v>49</v>
      </c>
      <c r="E66" s="85">
        <v>600</v>
      </c>
      <c r="F66" s="29">
        <v>400</v>
      </c>
      <c r="G66" s="210" t="s">
        <v>125</v>
      </c>
      <c r="H66" s="29"/>
      <c r="J66" s="278"/>
      <c r="K66" s="278"/>
      <c r="L66" s="294">
        <f t="shared" si="6"/>
        <v>600</v>
      </c>
      <c r="M66" s="294">
        <f t="shared" si="7"/>
        <v>400</v>
      </c>
      <c r="O66"/>
      <c r="P66"/>
      <c r="Q66"/>
      <c r="R66"/>
    </row>
    <row r="67" spans="1:18" x14ac:dyDescent="0.2">
      <c r="A67" s="183"/>
      <c r="B67" s="133"/>
      <c r="C67" s="386">
        <v>3</v>
      </c>
      <c r="D67" s="138" t="s">
        <v>49</v>
      </c>
      <c r="E67" s="85">
        <v>600</v>
      </c>
      <c r="F67" s="29">
        <v>200</v>
      </c>
      <c r="G67" s="210" t="s">
        <v>125</v>
      </c>
      <c r="H67" s="29"/>
      <c r="J67" s="278"/>
      <c r="K67" s="278"/>
      <c r="L67" s="294">
        <f t="shared" si="6"/>
        <v>600</v>
      </c>
      <c r="M67" s="294">
        <f t="shared" si="7"/>
        <v>200</v>
      </c>
      <c r="O67"/>
      <c r="P67"/>
      <c r="Q67"/>
      <c r="R67"/>
    </row>
    <row r="68" spans="1:18" x14ac:dyDescent="0.2">
      <c r="A68" s="55">
        <v>43864</v>
      </c>
      <c r="B68" s="133" t="s">
        <v>94</v>
      </c>
      <c r="C68" s="386">
        <v>1</v>
      </c>
      <c r="D68" s="138" t="s">
        <v>49</v>
      </c>
      <c r="E68" s="85">
        <v>900</v>
      </c>
      <c r="F68" s="29">
        <v>900</v>
      </c>
      <c r="G68" s="85">
        <v>500</v>
      </c>
      <c r="H68" s="29">
        <v>300</v>
      </c>
      <c r="I68" s="98"/>
      <c r="J68" s="412"/>
      <c r="K68" s="278"/>
      <c r="L68" s="294">
        <f t="shared" si="6"/>
        <v>700</v>
      </c>
      <c r="M68" s="294">
        <f t="shared" si="7"/>
        <v>600</v>
      </c>
      <c r="O68"/>
      <c r="P68"/>
      <c r="Q68"/>
      <c r="R68"/>
    </row>
    <row r="69" spans="1:18" x14ac:dyDescent="0.2">
      <c r="A69" s="183"/>
      <c r="B69" s="133"/>
      <c r="C69" s="386">
        <v>2</v>
      </c>
      <c r="D69" s="138" t="s">
        <v>49</v>
      </c>
      <c r="E69" s="85">
        <v>900</v>
      </c>
      <c r="F69" s="29">
        <v>500</v>
      </c>
      <c r="G69" s="85">
        <v>500</v>
      </c>
      <c r="H69" s="29">
        <v>300</v>
      </c>
      <c r="I69" s="432"/>
      <c r="J69" s="412"/>
      <c r="K69" s="278"/>
      <c r="L69" s="294">
        <f t="shared" si="6"/>
        <v>700</v>
      </c>
      <c r="M69" s="294">
        <f t="shared" si="7"/>
        <v>400</v>
      </c>
      <c r="O69"/>
      <c r="P69"/>
      <c r="Q69"/>
      <c r="R69"/>
    </row>
    <row r="70" spans="1:18" x14ac:dyDescent="0.2">
      <c r="A70" s="183"/>
      <c r="B70" s="133"/>
      <c r="C70" s="386">
        <v>3</v>
      </c>
      <c r="D70" s="138" t="s">
        <v>49</v>
      </c>
      <c r="E70" s="85">
        <v>900</v>
      </c>
      <c r="F70" s="29">
        <v>500</v>
      </c>
      <c r="G70" s="85">
        <v>500</v>
      </c>
      <c r="H70" s="29">
        <v>300</v>
      </c>
      <c r="I70" s="252"/>
      <c r="J70" s="412"/>
      <c r="K70" s="278"/>
      <c r="L70" s="294">
        <f t="shared" si="6"/>
        <v>700</v>
      </c>
      <c r="M70" s="294">
        <f t="shared" si="7"/>
        <v>400</v>
      </c>
      <c r="O70"/>
      <c r="P70"/>
      <c r="Q70"/>
      <c r="R70"/>
    </row>
    <row r="71" spans="1:18" x14ac:dyDescent="0.2">
      <c r="A71" s="183"/>
      <c r="B71" s="133"/>
      <c r="C71" s="386">
        <v>4</v>
      </c>
      <c r="D71" s="138" t="s">
        <v>49</v>
      </c>
      <c r="E71" s="85">
        <v>900</v>
      </c>
      <c r="F71" s="29">
        <v>500</v>
      </c>
      <c r="G71" s="85">
        <v>500</v>
      </c>
      <c r="H71" s="29">
        <v>300</v>
      </c>
      <c r="I71" s="252"/>
      <c r="J71" s="412"/>
      <c r="K71" s="278"/>
      <c r="L71" s="294">
        <f t="shared" si="6"/>
        <v>700</v>
      </c>
      <c r="M71" s="294">
        <f t="shared" si="7"/>
        <v>400</v>
      </c>
      <c r="O71"/>
      <c r="P71"/>
      <c r="Q71"/>
      <c r="R71"/>
    </row>
    <row r="72" spans="1:18" x14ac:dyDescent="0.2">
      <c r="A72" s="183"/>
      <c r="B72" s="133"/>
      <c r="C72" s="386">
        <v>5</v>
      </c>
      <c r="D72" s="138" t="s">
        <v>49</v>
      </c>
      <c r="E72" s="85">
        <v>900</v>
      </c>
      <c r="F72" s="29">
        <v>500</v>
      </c>
      <c r="G72" s="85">
        <v>500</v>
      </c>
      <c r="H72" s="29">
        <v>300</v>
      </c>
      <c r="I72" s="252"/>
      <c r="J72" s="412"/>
      <c r="K72" s="278"/>
      <c r="L72" s="294">
        <f t="shared" si="6"/>
        <v>700</v>
      </c>
      <c r="M72" s="294">
        <f t="shared" si="7"/>
        <v>400</v>
      </c>
      <c r="O72"/>
      <c r="P72"/>
      <c r="Q72"/>
      <c r="R72"/>
    </row>
    <row r="73" spans="1:18" x14ac:dyDescent="0.2">
      <c r="A73" s="183"/>
      <c r="B73" s="133"/>
      <c r="C73" s="386">
        <v>6</v>
      </c>
      <c r="D73" s="138" t="s">
        <v>49</v>
      </c>
      <c r="E73" s="85">
        <v>900</v>
      </c>
      <c r="F73" s="29">
        <v>500</v>
      </c>
      <c r="G73" s="85">
        <v>500</v>
      </c>
      <c r="H73" s="29">
        <v>300</v>
      </c>
      <c r="I73" s="252"/>
      <c r="J73" s="412"/>
      <c r="K73" s="278"/>
      <c r="L73" s="294">
        <f t="shared" si="6"/>
        <v>700</v>
      </c>
      <c r="M73" s="294">
        <f t="shared" si="7"/>
        <v>400</v>
      </c>
      <c r="O73"/>
      <c r="P73"/>
      <c r="Q73"/>
      <c r="R73"/>
    </row>
    <row r="74" spans="1:18" x14ac:dyDescent="0.2">
      <c r="A74" s="183"/>
      <c r="B74" s="133"/>
      <c r="C74" s="386">
        <v>7</v>
      </c>
      <c r="D74" s="138" t="s">
        <v>49</v>
      </c>
      <c r="E74" s="85">
        <v>900</v>
      </c>
      <c r="F74" s="29">
        <v>500</v>
      </c>
      <c r="G74" s="85">
        <v>500</v>
      </c>
      <c r="H74" s="29">
        <v>300</v>
      </c>
      <c r="I74" s="252"/>
      <c r="J74" s="412"/>
      <c r="K74" s="278"/>
      <c r="L74" s="294">
        <f t="shared" si="6"/>
        <v>700</v>
      </c>
      <c r="M74" s="294">
        <f t="shared" si="7"/>
        <v>400</v>
      </c>
      <c r="O74"/>
      <c r="P74"/>
      <c r="Q74"/>
      <c r="R74"/>
    </row>
    <row r="75" spans="1:18" x14ac:dyDescent="0.2">
      <c r="A75" s="183"/>
      <c r="B75" s="133" t="s">
        <v>95</v>
      </c>
      <c r="C75" s="386">
        <v>1</v>
      </c>
      <c r="D75" s="138" t="s">
        <v>49</v>
      </c>
      <c r="E75" s="85">
        <v>900</v>
      </c>
      <c r="F75" s="29">
        <v>400</v>
      </c>
      <c r="G75" s="85">
        <v>900</v>
      </c>
      <c r="H75" s="29">
        <v>400</v>
      </c>
      <c r="I75" s="252"/>
      <c r="J75" s="412"/>
      <c r="K75" s="278"/>
      <c r="L75" s="294">
        <f t="shared" si="6"/>
        <v>900</v>
      </c>
      <c r="M75" s="294">
        <f t="shared" si="7"/>
        <v>400</v>
      </c>
      <c r="O75"/>
      <c r="P75"/>
      <c r="Q75"/>
      <c r="R75"/>
    </row>
    <row r="76" spans="1:18" x14ac:dyDescent="0.2">
      <c r="A76" s="183"/>
      <c r="B76" s="133"/>
      <c r="C76" s="386">
        <v>2</v>
      </c>
      <c r="D76" s="138" t="s">
        <v>49</v>
      </c>
      <c r="E76" s="85">
        <v>900</v>
      </c>
      <c r="F76" s="29">
        <v>400</v>
      </c>
      <c r="G76" s="85">
        <v>900</v>
      </c>
      <c r="H76" s="29">
        <v>400</v>
      </c>
      <c r="I76" s="252"/>
      <c r="J76" s="412"/>
      <c r="K76" s="278"/>
      <c r="L76" s="294">
        <f t="shared" si="6"/>
        <v>900</v>
      </c>
      <c r="M76" s="294">
        <f t="shared" si="7"/>
        <v>400</v>
      </c>
      <c r="O76"/>
      <c r="P76"/>
      <c r="Q76"/>
      <c r="R76"/>
    </row>
    <row r="77" spans="1:18" x14ac:dyDescent="0.2">
      <c r="A77" s="183"/>
      <c r="B77" s="133"/>
      <c r="C77" s="386">
        <v>3</v>
      </c>
      <c r="D77" s="138" t="s">
        <v>49</v>
      </c>
      <c r="E77" s="85">
        <v>900</v>
      </c>
      <c r="F77" s="29">
        <v>400</v>
      </c>
      <c r="G77" s="85">
        <v>900</v>
      </c>
      <c r="H77" s="29">
        <v>400</v>
      </c>
      <c r="I77" s="252"/>
      <c r="J77" s="412"/>
      <c r="K77" s="278"/>
      <c r="L77" s="294">
        <f t="shared" si="6"/>
        <v>900</v>
      </c>
      <c r="M77" s="294">
        <f t="shared" si="7"/>
        <v>400</v>
      </c>
      <c r="O77"/>
      <c r="P77"/>
      <c r="Q77"/>
      <c r="R77"/>
    </row>
    <row r="78" spans="1:18" x14ac:dyDescent="0.2">
      <c r="A78" s="183"/>
      <c r="B78" s="133"/>
      <c r="C78" s="386">
        <v>4</v>
      </c>
      <c r="D78" s="138" t="s">
        <v>49</v>
      </c>
      <c r="E78" s="85">
        <v>900</v>
      </c>
      <c r="F78" s="29">
        <v>400</v>
      </c>
      <c r="G78" s="85">
        <v>900</v>
      </c>
      <c r="H78" s="29">
        <v>400</v>
      </c>
      <c r="I78" s="252"/>
      <c r="J78" s="412"/>
      <c r="K78" s="278"/>
      <c r="L78" s="294">
        <f t="shared" si="6"/>
        <v>900</v>
      </c>
      <c r="M78" s="294">
        <f t="shared" si="7"/>
        <v>400</v>
      </c>
      <c r="O78"/>
      <c r="P78"/>
      <c r="Q78"/>
      <c r="R78"/>
    </row>
    <row r="79" spans="1:18" x14ac:dyDescent="0.2">
      <c r="A79" s="183"/>
      <c r="B79" s="133"/>
      <c r="C79" s="386">
        <v>5</v>
      </c>
      <c r="D79" s="138" t="s">
        <v>49</v>
      </c>
      <c r="E79" s="85">
        <v>900</v>
      </c>
      <c r="F79" s="29">
        <v>400</v>
      </c>
      <c r="G79" s="85">
        <v>900</v>
      </c>
      <c r="H79" s="29">
        <v>400</v>
      </c>
      <c r="I79" s="252"/>
      <c r="J79" s="412"/>
      <c r="K79" s="278"/>
      <c r="L79" s="294">
        <f t="shared" si="6"/>
        <v>900</v>
      </c>
      <c r="M79" s="294">
        <f t="shared" si="7"/>
        <v>400</v>
      </c>
      <c r="O79"/>
      <c r="P79"/>
      <c r="Q79"/>
      <c r="R79"/>
    </row>
    <row r="80" spans="1:18" x14ac:dyDescent="0.2">
      <c r="A80" s="183"/>
      <c r="B80" s="133"/>
      <c r="C80" s="386">
        <v>6</v>
      </c>
      <c r="D80" s="138" t="s">
        <v>49</v>
      </c>
      <c r="E80" s="85">
        <v>900</v>
      </c>
      <c r="F80" s="29">
        <v>400</v>
      </c>
      <c r="G80" s="85">
        <v>900</v>
      </c>
      <c r="H80" s="29">
        <v>400</v>
      </c>
      <c r="I80" s="252"/>
      <c r="J80" s="412"/>
      <c r="K80" s="278"/>
      <c r="L80" s="294">
        <f t="shared" si="6"/>
        <v>900</v>
      </c>
      <c r="M80" s="294">
        <f t="shared" si="7"/>
        <v>400</v>
      </c>
      <c r="O80"/>
      <c r="P80"/>
      <c r="Q80"/>
      <c r="R80"/>
    </row>
    <row r="81" spans="1:18" x14ac:dyDescent="0.2">
      <c r="A81" s="183"/>
      <c r="B81" s="134"/>
      <c r="C81" s="386">
        <v>7</v>
      </c>
      <c r="D81" s="138" t="s">
        <v>49</v>
      </c>
      <c r="E81" s="85">
        <v>900</v>
      </c>
      <c r="F81" s="29">
        <v>400</v>
      </c>
      <c r="G81" s="85">
        <v>900</v>
      </c>
      <c r="H81" s="29">
        <v>400</v>
      </c>
      <c r="I81" s="252"/>
      <c r="J81" s="412"/>
      <c r="K81" s="278"/>
      <c r="L81" s="294">
        <f t="shared" si="6"/>
        <v>900</v>
      </c>
      <c r="M81" s="294">
        <f t="shared" si="7"/>
        <v>400</v>
      </c>
      <c r="O81"/>
      <c r="P81"/>
      <c r="Q81"/>
      <c r="R81"/>
    </row>
    <row r="82" spans="1:18" x14ac:dyDescent="0.2">
      <c r="A82" s="183"/>
      <c r="B82" s="133">
        <v>2</v>
      </c>
      <c r="C82" s="386">
        <v>1</v>
      </c>
      <c r="D82" s="138" t="s">
        <v>49</v>
      </c>
      <c r="E82" s="85">
        <v>900</v>
      </c>
      <c r="F82" s="29">
        <v>600</v>
      </c>
      <c r="G82" s="85">
        <v>700</v>
      </c>
      <c r="H82" s="29">
        <v>100</v>
      </c>
      <c r="I82" s="252"/>
      <c r="J82" s="412"/>
      <c r="K82" s="278"/>
      <c r="L82" s="294">
        <f t="shared" si="6"/>
        <v>800</v>
      </c>
      <c r="M82" s="294">
        <f t="shared" si="7"/>
        <v>350</v>
      </c>
      <c r="O82"/>
      <c r="P82"/>
      <c r="Q82"/>
      <c r="R82"/>
    </row>
    <row r="83" spans="1:18" x14ac:dyDescent="0.2">
      <c r="A83" s="183"/>
      <c r="B83" s="133"/>
      <c r="C83" s="386">
        <v>2</v>
      </c>
      <c r="D83" s="138" t="s">
        <v>49</v>
      </c>
      <c r="E83" s="85">
        <v>900</v>
      </c>
      <c r="F83" s="29">
        <v>600</v>
      </c>
      <c r="G83" s="85">
        <v>700</v>
      </c>
      <c r="H83" s="29">
        <v>100</v>
      </c>
      <c r="I83" s="252"/>
      <c r="J83" s="412"/>
      <c r="K83" s="278"/>
      <c r="L83" s="294">
        <f t="shared" si="6"/>
        <v>800</v>
      </c>
      <c r="M83" s="294">
        <f t="shared" si="7"/>
        <v>350</v>
      </c>
      <c r="O83"/>
      <c r="P83"/>
      <c r="Q83"/>
      <c r="R83"/>
    </row>
    <row r="84" spans="1:18" x14ac:dyDescent="0.2">
      <c r="A84" s="183"/>
      <c r="B84" s="133"/>
      <c r="C84" s="386">
        <v>3</v>
      </c>
      <c r="D84" s="138" t="s">
        <v>49</v>
      </c>
      <c r="E84" s="85">
        <v>900</v>
      </c>
      <c r="F84" s="29">
        <v>600</v>
      </c>
      <c r="G84" s="85">
        <v>700</v>
      </c>
      <c r="H84" s="29">
        <v>100</v>
      </c>
      <c r="I84" s="252"/>
      <c r="J84" s="412"/>
      <c r="K84" s="278"/>
      <c r="L84" s="294">
        <f t="shared" si="6"/>
        <v>800</v>
      </c>
      <c r="M84" s="294">
        <f t="shared" si="7"/>
        <v>350</v>
      </c>
      <c r="O84"/>
      <c r="P84"/>
      <c r="Q84"/>
      <c r="R84"/>
    </row>
    <row r="85" spans="1:18" x14ac:dyDescent="0.2">
      <c r="A85" s="183"/>
      <c r="B85" s="133"/>
      <c r="C85" s="386">
        <v>4</v>
      </c>
      <c r="D85" s="138" t="s">
        <v>49</v>
      </c>
      <c r="E85" s="85">
        <v>900</v>
      </c>
      <c r="F85" s="29">
        <v>600</v>
      </c>
      <c r="G85" s="85">
        <v>700</v>
      </c>
      <c r="H85" s="29">
        <v>100</v>
      </c>
      <c r="I85" s="252"/>
      <c r="J85" s="412"/>
      <c r="K85" s="278"/>
      <c r="L85" s="294">
        <f t="shared" si="6"/>
        <v>800</v>
      </c>
      <c r="M85" s="294">
        <f t="shared" si="7"/>
        <v>350</v>
      </c>
      <c r="O85"/>
      <c r="P85"/>
      <c r="Q85"/>
      <c r="R85"/>
    </row>
    <row r="86" spans="1:18" x14ac:dyDescent="0.2">
      <c r="A86" s="183"/>
      <c r="B86" s="133"/>
      <c r="C86" s="386">
        <v>5</v>
      </c>
      <c r="D86" s="138" t="s">
        <v>49</v>
      </c>
      <c r="E86" s="85">
        <v>900</v>
      </c>
      <c r="F86" s="29">
        <v>600</v>
      </c>
      <c r="G86" s="85">
        <v>700</v>
      </c>
      <c r="H86" s="29">
        <v>100</v>
      </c>
      <c r="I86" s="252"/>
      <c r="J86" s="412"/>
      <c r="K86" s="278"/>
      <c r="L86" s="294">
        <f t="shared" si="6"/>
        <v>800</v>
      </c>
      <c r="M86" s="294">
        <f t="shared" si="7"/>
        <v>350</v>
      </c>
      <c r="O86"/>
      <c r="P86"/>
      <c r="Q86"/>
      <c r="R86"/>
    </row>
    <row r="87" spans="1:18" x14ac:dyDescent="0.2">
      <c r="A87" s="183"/>
      <c r="B87" s="133"/>
      <c r="C87" s="386">
        <v>6</v>
      </c>
      <c r="D87" s="138" t="s">
        <v>49</v>
      </c>
      <c r="E87" s="85">
        <v>900</v>
      </c>
      <c r="F87" s="29">
        <v>600</v>
      </c>
      <c r="G87" s="85">
        <v>700</v>
      </c>
      <c r="H87" s="29">
        <v>100</v>
      </c>
      <c r="I87" s="252"/>
      <c r="J87" s="412"/>
      <c r="K87" s="278"/>
      <c r="L87" s="294">
        <f t="shared" si="6"/>
        <v>800</v>
      </c>
      <c r="M87" s="294">
        <f t="shared" si="7"/>
        <v>350</v>
      </c>
      <c r="O87"/>
      <c r="P87"/>
      <c r="Q87"/>
      <c r="R87"/>
    </row>
    <row r="88" spans="1:18" x14ac:dyDescent="0.2">
      <c r="A88" s="183"/>
      <c r="B88" s="133"/>
      <c r="C88" s="386">
        <v>7</v>
      </c>
      <c r="D88" s="138" t="s">
        <v>49</v>
      </c>
      <c r="E88" s="85">
        <v>900</v>
      </c>
      <c r="F88" s="29">
        <v>600</v>
      </c>
      <c r="G88" s="85">
        <v>700</v>
      </c>
      <c r="H88" s="29">
        <v>100</v>
      </c>
      <c r="I88" s="252"/>
      <c r="J88" s="412"/>
      <c r="K88" s="278"/>
      <c r="L88" s="294">
        <f t="shared" si="6"/>
        <v>800</v>
      </c>
      <c r="M88" s="294">
        <f t="shared" si="7"/>
        <v>350</v>
      </c>
    </row>
    <row r="89" spans="1:18" x14ac:dyDescent="0.2">
      <c r="A89" s="183"/>
      <c r="B89" s="56">
        <v>3</v>
      </c>
      <c r="C89" s="386">
        <v>1</v>
      </c>
      <c r="D89" s="138" t="s">
        <v>49</v>
      </c>
      <c r="E89" s="85">
        <v>800</v>
      </c>
      <c r="F89" s="29" t="s">
        <v>43</v>
      </c>
      <c r="G89" s="85">
        <v>600</v>
      </c>
      <c r="H89" s="29">
        <v>0</v>
      </c>
      <c r="I89" s="252"/>
      <c r="J89" s="412"/>
      <c r="K89" s="278"/>
      <c r="L89" s="294">
        <f t="shared" si="6"/>
        <v>700</v>
      </c>
    </row>
    <row r="90" spans="1:18" x14ac:dyDescent="0.2">
      <c r="A90" s="183"/>
      <c r="B90" s="56"/>
      <c r="C90" s="386">
        <v>2</v>
      </c>
      <c r="D90" s="138" t="s">
        <v>49</v>
      </c>
      <c r="E90" s="85">
        <v>800</v>
      </c>
      <c r="F90" s="29">
        <v>200</v>
      </c>
      <c r="G90" s="85">
        <v>800</v>
      </c>
      <c r="H90" s="29">
        <v>200</v>
      </c>
      <c r="I90" s="252"/>
      <c r="J90" s="412"/>
      <c r="K90" s="278"/>
      <c r="L90" s="294">
        <f t="shared" si="6"/>
        <v>800</v>
      </c>
      <c r="M90" s="294">
        <f t="shared" si="7"/>
        <v>200</v>
      </c>
    </row>
    <row r="91" spans="1:18" x14ac:dyDescent="0.2">
      <c r="A91" s="183"/>
      <c r="B91" s="56"/>
      <c r="C91" s="386">
        <v>3</v>
      </c>
      <c r="D91" s="138" t="s">
        <v>49</v>
      </c>
      <c r="E91" s="85">
        <v>800</v>
      </c>
      <c r="F91" s="29">
        <v>400</v>
      </c>
      <c r="G91" s="85">
        <v>800</v>
      </c>
      <c r="H91" s="29">
        <v>1000</v>
      </c>
      <c r="I91" s="252"/>
      <c r="J91" s="412"/>
      <c r="K91" s="278"/>
      <c r="L91" s="294">
        <f t="shared" si="6"/>
        <v>800</v>
      </c>
      <c r="M91" s="294">
        <f t="shared" si="7"/>
        <v>700</v>
      </c>
    </row>
    <row r="92" spans="1:18" x14ac:dyDescent="0.2">
      <c r="A92" s="183"/>
      <c r="B92" s="56"/>
      <c r="C92" s="386">
        <v>4</v>
      </c>
      <c r="D92" s="138" t="s">
        <v>49</v>
      </c>
      <c r="E92" s="85">
        <v>800</v>
      </c>
      <c r="F92" s="29" t="s">
        <v>43</v>
      </c>
      <c r="G92" s="85" t="s">
        <v>99</v>
      </c>
      <c r="H92" s="29"/>
      <c r="I92" s="252"/>
      <c r="J92" s="412"/>
      <c r="K92" s="278"/>
      <c r="L92" s="294">
        <f t="shared" ref="L92:L112" si="8">AVERAGE(E92,G92)</f>
        <v>800</v>
      </c>
    </row>
    <row r="93" spans="1:18" x14ac:dyDescent="0.2">
      <c r="A93" s="184">
        <v>43866</v>
      </c>
      <c r="B93" s="56">
        <v>1</v>
      </c>
      <c r="C93" s="386">
        <v>1</v>
      </c>
      <c r="D93" s="138" t="s">
        <v>49</v>
      </c>
      <c r="E93" s="85">
        <v>1200</v>
      </c>
      <c r="F93" s="29">
        <v>600</v>
      </c>
      <c r="G93" s="85">
        <v>800</v>
      </c>
      <c r="H93" s="29">
        <v>600</v>
      </c>
      <c r="I93" s="252"/>
      <c r="J93" s="412"/>
      <c r="K93" s="278"/>
      <c r="L93" s="294">
        <f t="shared" si="8"/>
        <v>1000</v>
      </c>
      <c r="M93" s="294">
        <f t="shared" ref="M93:M112" si="9">AVERAGE(F93,H93)</f>
        <v>600</v>
      </c>
    </row>
    <row r="94" spans="1:18" x14ac:dyDescent="0.2">
      <c r="A94" s="183"/>
      <c r="B94" s="56"/>
      <c r="C94" s="386">
        <v>2</v>
      </c>
      <c r="D94" s="138" t="s">
        <v>49</v>
      </c>
      <c r="E94" s="85">
        <v>600</v>
      </c>
      <c r="F94" s="29">
        <v>400</v>
      </c>
      <c r="G94" s="85">
        <v>800</v>
      </c>
      <c r="H94" s="29">
        <v>300</v>
      </c>
      <c r="I94" s="252"/>
      <c r="J94" s="412"/>
      <c r="K94" s="278"/>
      <c r="L94" s="294">
        <f t="shared" si="8"/>
        <v>700</v>
      </c>
      <c r="M94" s="294">
        <f t="shared" si="9"/>
        <v>350</v>
      </c>
    </row>
    <row r="95" spans="1:18" x14ac:dyDescent="0.2">
      <c r="A95" s="183"/>
      <c r="B95" s="56"/>
      <c r="C95" s="386">
        <v>3</v>
      </c>
      <c r="D95" s="138" t="s">
        <v>49</v>
      </c>
      <c r="E95" s="85">
        <v>1200</v>
      </c>
      <c r="F95" s="29">
        <v>400</v>
      </c>
      <c r="G95" s="85">
        <v>800</v>
      </c>
      <c r="H95" s="29">
        <v>300</v>
      </c>
      <c r="I95" s="252"/>
      <c r="J95" s="412"/>
      <c r="K95" s="278"/>
      <c r="L95" s="294">
        <f t="shared" si="8"/>
        <v>1000</v>
      </c>
      <c r="M95" s="294">
        <f t="shared" si="9"/>
        <v>350</v>
      </c>
    </row>
    <row r="96" spans="1:18" x14ac:dyDescent="0.2">
      <c r="A96" s="183"/>
      <c r="B96" s="56"/>
      <c r="C96" s="386">
        <v>4</v>
      </c>
      <c r="D96" s="138" t="s">
        <v>49</v>
      </c>
      <c r="E96" s="85">
        <v>1200</v>
      </c>
      <c r="F96" s="29">
        <v>600</v>
      </c>
      <c r="G96" s="85">
        <v>800</v>
      </c>
      <c r="H96" s="29">
        <v>300</v>
      </c>
      <c r="I96" s="252"/>
      <c r="J96" s="412"/>
      <c r="K96" s="278"/>
      <c r="L96" s="294">
        <f t="shared" si="8"/>
        <v>1000</v>
      </c>
      <c r="M96" s="294">
        <f t="shared" si="9"/>
        <v>450</v>
      </c>
    </row>
    <row r="97" spans="1:18" x14ac:dyDescent="0.2">
      <c r="A97" s="183"/>
      <c r="B97" s="56"/>
      <c r="C97" s="386">
        <v>5</v>
      </c>
      <c r="D97" s="138" t="s">
        <v>49</v>
      </c>
      <c r="E97" s="85">
        <v>800</v>
      </c>
      <c r="F97" s="29">
        <v>400</v>
      </c>
      <c r="G97" s="85">
        <v>1200</v>
      </c>
      <c r="H97" s="29">
        <v>800</v>
      </c>
      <c r="I97" s="252"/>
      <c r="J97" s="412"/>
      <c r="K97" s="278"/>
      <c r="L97" s="294">
        <f t="shared" si="8"/>
        <v>1000</v>
      </c>
      <c r="M97" s="294">
        <f t="shared" si="9"/>
        <v>600</v>
      </c>
      <c r="O97"/>
      <c r="P97"/>
      <c r="Q97"/>
      <c r="R97"/>
    </row>
    <row r="98" spans="1:18" x14ac:dyDescent="0.2">
      <c r="A98" s="184">
        <v>43871</v>
      </c>
      <c r="B98" s="56">
        <v>1</v>
      </c>
      <c r="C98" s="386">
        <v>1</v>
      </c>
      <c r="D98" s="138" t="s">
        <v>49</v>
      </c>
      <c r="E98" s="85">
        <v>500</v>
      </c>
      <c r="F98" s="29">
        <v>400</v>
      </c>
      <c r="G98" s="85">
        <v>500</v>
      </c>
      <c r="H98" s="29">
        <v>400</v>
      </c>
      <c r="I98" s="252"/>
      <c r="J98" s="412"/>
      <c r="K98" s="278"/>
      <c r="L98" s="294">
        <f t="shared" si="8"/>
        <v>500</v>
      </c>
      <c r="M98" s="294">
        <f t="shared" si="9"/>
        <v>400</v>
      </c>
      <c r="O98"/>
      <c r="P98"/>
      <c r="Q98"/>
      <c r="R98"/>
    </row>
    <row r="99" spans="1:18" x14ac:dyDescent="0.2">
      <c r="A99" s="183"/>
      <c r="B99" s="56"/>
      <c r="C99" s="386">
        <v>2</v>
      </c>
      <c r="D99" s="138" t="s">
        <v>49</v>
      </c>
      <c r="E99" s="85">
        <v>500</v>
      </c>
      <c r="F99" s="29">
        <v>400</v>
      </c>
      <c r="G99" s="85">
        <v>500</v>
      </c>
      <c r="H99" s="29">
        <v>400</v>
      </c>
      <c r="I99" s="252"/>
      <c r="J99" s="412"/>
      <c r="K99" s="278"/>
      <c r="L99" s="294">
        <f t="shared" si="8"/>
        <v>500</v>
      </c>
      <c r="M99" s="294">
        <f t="shared" si="9"/>
        <v>400</v>
      </c>
      <c r="O99"/>
      <c r="P99"/>
      <c r="Q99"/>
      <c r="R99"/>
    </row>
    <row r="100" spans="1:18" x14ac:dyDescent="0.2">
      <c r="A100" s="183"/>
      <c r="B100" s="56"/>
      <c r="C100" s="386">
        <v>3</v>
      </c>
      <c r="D100" s="138" t="s">
        <v>49</v>
      </c>
      <c r="E100" s="85">
        <v>500</v>
      </c>
      <c r="F100" s="29">
        <v>400</v>
      </c>
      <c r="G100" s="85">
        <v>500</v>
      </c>
      <c r="H100" s="29">
        <v>400</v>
      </c>
      <c r="I100" s="252"/>
      <c r="J100" s="412"/>
      <c r="K100" s="278"/>
      <c r="L100" s="294">
        <f t="shared" si="8"/>
        <v>500</v>
      </c>
      <c r="M100" s="294">
        <f t="shared" si="9"/>
        <v>400</v>
      </c>
      <c r="O100"/>
      <c r="P100"/>
      <c r="Q100"/>
      <c r="R100"/>
    </row>
    <row r="101" spans="1:18" x14ac:dyDescent="0.2">
      <c r="A101" s="183"/>
      <c r="B101" s="56"/>
      <c r="C101" s="386">
        <v>4</v>
      </c>
      <c r="D101" s="138" t="s">
        <v>49</v>
      </c>
      <c r="E101" s="85">
        <v>500</v>
      </c>
      <c r="F101" s="29">
        <v>400</v>
      </c>
      <c r="G101" s="85">
        <v>500</v>
      </c>
      <c r="H101" s="29">
        <v>400</v>
      </c>
      <c r="I101" s="252"/>
      <c r="J101" s="412"/>
      <c r="K101" s="278"/>
      <c r="L101" s="294">
        <f t="shared" si="8"/>
        <v>500</v>
      </c>
      <c r="M101" s="294">
        <f t="shared" si="9"/>
        <v>400</v>
      </c>
      <c r="O101"/>
      <c r="P101"/>
      <c r="Q101"/>
      <c r="R101"/>
    </row>
    <row r="102" spans="1:18" x14ac:dyDescent="0.2">
      <c r="A102" s="183"/>
      <c r="B102" s="56"/>
      <c r="C102" s="386">
        <v>5</v>
      </c>
      <c r="D102" s="138" t="s">
        <v>49</v>
      </c>
      <c r="E102" s="85">
        <v>500</v>
      </c>
      <c r="F102" s="29">
        <v>400</v>
      </c>
      <c r="G102" s="85">
        <v>500</v>
      </c>
      <c r="H102" s="29">
        <v>400</v>
      </c>
      <c r="I102" s="252"/>
      <c r="J102" s="412"/>
      <c r="K102" s="278"/>
      <c r="L102" s="294">
        <f t="shared" si="8"/>
        <v>500</v>
      </c>
      <c r="M102" s="294">
        <f t="shared" si="9"/>
        <v>400</v>
      </c>
      <c r="O102"/>
      <c r="P102"/>
      <c r="Q102"/>
      <c r="R102"/>
    </row>
    <row r="103" spans="1:18" x14ac:dyDescent="0.2">
      <c r="A103" s="183"/>
      <c r="B103" s="56"/>
      <c r="C103" s="386">
        <v>6</v>
      </c>
      <c r="D103" s="138" t="s">
        <v>49</v>
      </c>
      <c r="E103" s="85">
        <v>500</v>
      </c>
      <c r="F103" s="29">
        <v>400</v>
      </c>
      <c r="G103" s="85">
        <v>500</v>
      </c>
      <c r="H103" s="29">
        <v>400</v>
      </c>
      <c r="I103" s="252"/>
      <c r="J103" s="412"/>
      <c r="K103" s="278"/>
      <c r="L103" s="294">
        <f t="shared" si="8"/>
        <v>500</v>
      </c>
      <c r="M103" s="294">
        <f t="shared" si="9"/>
        <v>400</v>
      </c>
      <c r="O103"/>
      <c r="P103"/>
      <c r="Q103"/>
      <c r="R103"/>
    </row>
    <row r="104" spans="1:18" x14ac:dyDescent="0.2">
      <c r="A104" s="183"/>
      <c r="B104" s="56">
        <v>3</v>
      </c>
      <c r="C104" s="386">
        <v>1</v>
      </c>
      <c r="D104" s="138" t="s">
        <v>49</v>
      </c>
      <c r="E104" s="280">
        <v>600</v>
      </c>
      <c r="F104" s="281">
        <v>200</v>
      </c>
      <c r="G104" s="280">
        <v>600</v>
      </c>
      <c r="H104" s="281">
        <v>200</v>
      </c>
      <c r="J104" s="278"/>
      <c r="K104" s="278"/>
      <c r="L104" s="294">
        <f t="shared" si="8"/>
        <v>600</v>
      </c>
      <c r="M104" s="294">
        <f t="shared" si="9"/>
        <v>200</v>
      </c>
      <c r="O104"/>
      <c r="P104"/>
      <c r="Q104"/>
      <c r="R104"/>
    </row>
    <row r="105" spans="1:18" x14ac:dyDescent="0.2">
      <c r="A105" s="183"/>
      <c r="B105" s="56"/>
      <c r="C105" s="386">
        <v>2</v>
      </c>
      <c r="D105" s="138" t="s">
        <v>49</v>
      </c>
      <c r="E105" s="280">
        <v>600</v>
      </c>
      <c r="F105" s="281">
        <v>200</v>
      </c>
      <c r="G105" s="280">
        <v>600</v>
      </c>
      <c r="H105" s="281">
        <v>200</v>
      </c>
      <c r="J105" s="278"/>
      <c r="K105" s="278"/>
      <c r="L105" s="294">
        <f t="shared" si="8"/>
        <v>600</v>
      </c>
      <c r="M105" s="294">
        <f t="shared" si="9"/>
        <v>200</v>
      </c>
      <c r="O105"/>
      <c r="P105"/>
      <c r="Q105"/>
      <c r="R105"/>
    </row>
    <row r="106" spans="1:18" x14ac:dyDescent="0.2">
      <c r="A106" s="183"/>
      <c r="B106" s="56"/>
      <c r="C106" s="386">
        <v>3</v>
      </c>
      <c r="D106" s="138" t="s">
        <v>49</v>
      </c>
      <c r="E106" s="280">
        <v>600</v>
      </c>
      <c r="F106" s="281">
        <v>200</v>
      </c>
      <c r="G106" s="280">
        <v>600</v>
      </c>
      <c r="H106" s="281">
        <v>200</v>
      </c>
      <c r="J106" s="278"/>
      <c r="K106" s="278"/>
      <c r="L106" s="294">
        <f t="shared" si="8"/>
        <v>600</v>
      </c>
      <c r="M106" s="294">
        <f t="shared" si="9"/>
        <v>200</v>
      </c>
      <c r="O106"/>
      <c r="P106"/>
      <c r="Q106"/>
      <c r="R106"/>
    </row>
    <row r="107" spans="1:18" x14ac:dyDescent="0.2">
      <c r="A107" s="183"/>
      <c r="B107" s="56"/>
      <c r="C107" s="386">
        <v>4</v>
      </c>
      <c r="D107" s="138" t="s">
        <v>49</v>
      </c>
      <c r="E107" s="280">
        <v>600</v>
      </c>
      <c r="F107" s="281">
        <v>200</v>
      </c>
      <c r="G107" s="280">
        <v>600</v>
      </c>
      <c r="H107" s="281">
        <v>200</v>
      </c>
      <c r="J107" s="278"/>
      <c r="K107" s="278"/>
      <c r="L107" s="294">
        <f t="shared" si="8"/>
        <v>600</v>
      </c>
      <c r="M107" s="294">
        <f t="shared" si="9"/>
        <v>200</v>
      </c>
      <c r="O107"/>
      <c r="P107"/>
      <c r="Q107"/>
      <c r="R107"/>
    </row>
    <row r="108" spans="1:18" x14ac:dyDescent="0.2">
      <c r="A108" s="183"/>
      <c r="B108" s="56"/>
      <c r="C108" s="386">
        <v>5</v>
      </c>
      <c r="D108" s="138" t="s">
        <v>49</v>
      </c>
      <c r="E108" s="280">
        <v>600</v>
      </c>
      <c r="F108" s="281">
        <v>200</v>
      </c>
      <c r="G108" s="280">
        <v>600</v>
      </c>
      <c r="H108" s="281">
        <v>200</v>
      </c>
      <c r="J108" s="278"/>
      <c r="K108" s="278"/>
      <c r="L108" s="294">
        <f t="shared" si="8"/>
        <v>600</v>
      </c>
      <c r="M108" s="294">
        <f t="shared" si="9"/>
        <v>200</v>
      </c>
      <c r="O108"/>
      <c r="P108"/>
      <c r="Q108"/>
      <c r="R108"/>
    </row>
    <row r="109" spans="1:18" x14ac:dyDescent="0.2">
      <c r="A109" s="183"/>
      <c r="B109" s="56">
        <v>4</v>
      </c>
      <c r="C109" s="386">
        <v>1</v>
      </c>
      <c r="D109" s="138" t="s">
        <v>49</v>
      </c>
      <c r="E109" s="280">
        <v>400</v>
      </c>
      <c r="F109" s="281">
        <v>200</v>
      </c>
      <c r="G109" s="280">
        <v>600</v>
      </c>
      <c r="H109" s="281">
        <v>200</v>
      </c>
      <c r="J109" s="278"/>
      <c r="K109" s="278"/>
      <c r="L109" s="294">
        <f t="shared" si="8"/>
        <v>500</v>
      </c>
      <c r="M109" s="294">
        <f t="shared" si="9"/>
        <v>200</v>
      </c>
      <c r="O109"/>
      <c r="P109"/>
      <c r="Q109"/>
      <c r="R109"/>
    </row>
    <row r="110" spans="1:18" x14ac:dyDescent="0.2">
      <c r="A110" s="183"/>
      <c r="B110" s="56"/>
      <c r="C110" s="386">
        <v>2</v>
      </c>
      <c r="D110" s="138" t="s">
        <v>49</v>
      </c>
      <c r="E110" s="280">
        <v>400</v>
      </c>
      <c r="F110" s="281">
        <v>200</v>
      </c>
      <c r="G110" s="280">
        <v>400</v>
      </c>
      <c r="H110" s="281">
        <v>200</v>
      </c>
      <c r="J110" s="278"/>
      <c r="K110" s="278"/>
      <c r="L110" s="294">
        <f t="shared" si="8"/>
        <v>400</v>
      </c>
      <c r="M110" s="294">
        <f t="shared" si="9"/>
        <v>200</v>
      </c>
      <c r="O110"/>
      <c r="P110"/>
      <c r="Q110"/>
      <c r="R110"/>
    </row>
    <row r="111" spans="1:18" x14ac:dyDescent="0.2">
      <c r="A111" s="183"/>
      <c r="B111" s="56"/>
      <c r="C111" s="386">
        <v>3</v>
      </c>
      <c r="D111" s="138" t="s">
        <v>49</v>
      </c>
      <c r="E111" s="280">
        <v>400</v>
      </c>
      <c r="F111" s="281">
        <v>400</v>
      </c>
      <c r="G111" s="280">
        <v>600</v>
      </c>
      <c r="H111" s="281">
        <v>200</v>
      </c>
      <c r="J111" s="278"/>
      <c r="K111" s="278"/>
      <c r="L111" s="294">
        <f t="shared" si="8"/>
        <v>500</v>
      </c>
      <c r="M111" s="294">
        <f t="shared" si="9"/>
        <v>300</v>
      </c>
      <c r="O111"/>
      <c r="P111"/>
      <c r="Q111"/>
      <c r="R111"/>
    </row>
    <row r="112" spans="1:18" ht="17" thickBot="1" x14ac:dyDescent="0.25">
      <c r="A112" s="183"/>
      <c r="B112" s="56"/>
      <c r="C112" s="386">
        <v>4</v>
      </c>
      <c r="D112" s="138" t="s">
        <v>49</v>
      </c>
      <c r="E112" s="280">
        <v>400</v>
      </c>
      <c r="F112" s="281">
        <v>400</v>
      </c>
      <c r="G112" s="85" t="s">
        <v>110</v>
      </c>
      <c r="H112" s="29" t="s">
        <v>110</v>
      </c>
      <c r="J112" s="291"/>
      <c r="K112" s="290"/>
      <c r="L112" s="294">
        <f t="shared" si="8"/>
        <v>400</v>
      </c>
      <c r="M112" s="294">
        <f t="shared" si="9"/>
        <v>400</v>
      </c>
      <c r="O112"/>
      <c r="P112"/>
      <c r="Q112"/>
      <c r="R112"/>
    </row>
    <row r="113" spans="1:22" ht="17" thickBot="1" x14ac:dyDescent="0.25">
      <c r="A113" s="297"/>
      <c r="B113" s="154"/>
      <c r="C113" s="137" t="s">
        <v>201</v>
      </c>
      <c r="D113" s="137" t="s">
        <v>206</v>
      </c>
      <c r="E113" s="487">
        <v>108</v>
      </c>
      <c r="F113" s="489"/>
      <c r="G113" s="487"/>
      <c r="H113" s="489"/>
      <c r="J113" s="69"/>
      <c r="K113" s="69"/>
      <c r="O113"/>
      <c r="P113"/>
      <c r="Q113"/>
      <c r="R113"/>
    </row>
    <row r="114" spans="1:22" x14ac:dyDescent="0.2">
      <c r="A114" s="215"/>
      <c r="B114" s="198"/>
      <c r="C114" s="286">
        <v>108</v>
      </c>
      <c r="D114" s="155" t="s">
        <v>202</v>
      </c>
      <c r="E114" s="286">
        <f>COUNT(E5:E112)</f>
        <v>106</v>
      </c>
      <c r="F114" s="286">
        <f>COUNT(F5:F112)</f>
        <v>95</v>
      </c>
      <c r="G114" s="286">
        <f>COUNT(G5:G112)</f>
        <v>75</v>
      </c>
      <c r="H114" s="110">
        <f>COUNT(H5:H112)</f>
        <v>73</v>
      </c>
      <c r="J114" s="69"/>
      <c r="K114" s="69" t="s">
        <v>78</v>
      </c>
      <c r="L114" s="310">
        <f>AVERAGE(L5:L112)</f>
        <v>591.5094339622641</v>
      </c>
      <c r="M114" s="310">
        <f>AVERAGE(M5:M112)</f>
        <v>352.10526315789474</v>
      </c>
      <c r="O114" s="225"/>
      <c r="P114" s="225"/>
      <c r="Q114" s="225"/>
      <c r="R114" s="225"/>
      <c r="S114" s="225"/>
      <c r="T114" s="225"/>
      <c r="U114" s="225"/>
      <c r="V114" s="225"/>
    </row>
    <row r="115" spans="1:22" x14ac:dyDescent="0.2">
      <c r="A115" s="183"/>
      <c r="B115" s="133"/>
      <c r="C115" s="133"/>
      <c r="D115" s="140" t="s">
        <v>78</v>
      </c>
      <c r="E115" s="288">
        <f>AVERAGE(E5:E112)</f>
        <v>606.60377358490564</v>
      </c>
      <c r="F115" s="288">
        <f>AVERAGE(F5:F112)</f>
        <v>393.68421052631578</v>
      </c>
      <c r="G115" s="288">
        <f>AVERAGE(G5:G112)</f>
        <v>608</v>
      </c>
      <c r="H115" s="194">
        <f>AVERAGE(H5:H112)</f>
        <v>283.56164383561645</v>
      </c>
      <c r="K115" s="5" t="s">
        <v>79</v>
      </c>
      <c r="L115" s="311">
        <f>STDEV(L5:L112)/(SQRT(COUNT(L5:L112)))</f>
        <v>23.946553416640818</v>
      </c>
      <c r="M115" s="311">
        <f>STDEV(M5:M112)/(SQRT(COUNT(M5:M112)))</f>
        <v>19.682755304282079</v>
      </c>
      <c r="O115" s="225"/>
      <c r="P115" s="225"/>
      <c r="Q115" s="225"/>
      <c r="R115" s="225"/>
      <c r="S115" s="225"/>
      <c r="T115" s="225"/>
      <c r="U115" s="225"/>
      <c r="V115" s="225"/>
    </row>
    <row r="116" spans="1:22" ht="17" thickBot="1" x14ac:dyDescent="0.25">
      <c r="A116" s="216"/>
      <c r="B116" s="136"/>
      <c r="C116" s="136"/>
      <c r="D116" s="141" t="s">
        <v>79</v>
      </c>
      <c r="E116" s="283">
        <f>STDEV(E5:E112)/SQRT(COUNT(E5:E112))</f>
        <v>26.481913946342814</v>
      </c>
      <c r="F116" s="283">
        <f>STDEV(F5:F112)/SQRT(COUNT(F5:F112))</f>
        <v>22.238175579729337</v>
      </c>
      <c r="G116" s="283">
        <f>STDEV(G5:G112)/SQRT(COUNT(G5:G112))</f>
        <v>23.539118294661975</v>
      </c>
      <c r="H116" s="196">
        <f>STDEV(H5:H112)/SQRT(COUNT(H5:H112))</f>
        <v>19.989885059221493</v>
      </c>
      <c r="K116" s="5" t="s">
        <v>82</v>
      </c>
      <c r="L116" s="292">
        <f>COUNT(L5:L112)</f>
        <v>106</v>
      </c>
      <c r="M116" s="292">
        <f>COUNT(M5:M112)</f>
        <v>95</v>
      </c>
      <c r="O116" s="225"/>
      <c r="P116" s="225"/>
      <c r="Q116" s="225"/>
      <c r="R116" s="225"/>
      <c r="S116" s="225"/>
      <c r="T116" s="225"/>
      <c r="U116" s="225"/>
      <c r="V116" s="225"/>
    </row>
    <row r="117" spans="1:22" ht="17" thickBot="1" x14ac:dyDescent="0.25">
      <c r="B117" s="282"/>
      <c r="C117" s="282"/>
      <c r="E117" s="282"/>
      <c r="F117" s="282"/>
      <c r="G117" s="282"/>
      <c r="H117" s="282"/>
      <c r="J117" s="66"/>
      <c r="K117" s="278"/>
      <c r="L117" s="292"/>
      <c r="M117" s="292"/>
      <c r="O117" s="225"/>
      <c r="P117" s="225"/>
      <c r="Q117" s="225"/>
      <c r="R117" s="225"/>
      <c r="S117" s="225"/>
      <c r="T117" s="225"/>
      <c r="U117" s="225"/>
      <c r="V117" s="225"/>
    </row>
    <row r="118" spans="1:22" ht="22" thickBot="1" x14ac:dyDescent="0.3">
      <c r="A118" s="484" t="s">
        <v>211</v>
      </c>
      <c r="B118" s="485"/>
      <c r="C118" s="485"/>
      <c r="D118" s="485"/>
      <c r="E118" s="485"/>
      <c r="F118" s="485"/>
      <c r="G118" s="485"/>
      <c r="H118" s="486"/>
      <c r="J118" s="225"/>
      <c r="K118" s="307"/>
      <c r="L118" s="292"/>
      <c r="M118" s="292"/>
      <c r="O118" s="307"/>
      <c r="P118" s="307"/>
      <c r="Q118" s="307"/>
      <c r="R118" s="307"/>
      <c r="S118" s="225"/>
      <c r="T118" s="307"/>
      <c r="U118" s="307"/>
      <c r="V118" s="307"/>
    </row>
    <row r="119" spans="1:22" ht="17" thickBot="1" x14ac:dyDescent="0.25">
      <c r="A119" s="197"/>
      <c r="B119" s="276"/>
      <c r="C119" s="9"/>
      <c r="D119" s="170"/>
      <c r="E119" s="487" t="s">
        <v>98</v>
      </c>
      <c r="F119" s="488"/>
      <c r="G119" s="488"/>
      <c r="H119" s="489"/>
      <c r="J119" s="225"/>
      <c r="K119" s="67"/>
      <c r="L119" s="292"/>
      <c r="M119" s="292"/>
      <c r="O119" s="498"/>
      <c r="P119" s="498"/>
      <c r="Q119" s="498"/>
      <c r="R119" s="498"/>
      <c r="S119" s="225"/>
      <c r="T119" s="278"/>
      <c r="U119" s="66"/>
      <c r="V119" s="66"/>
    </row>
    <row r="120" spans="1:22" ht="17" thickBot="1" x14ac:dyDescent="0.25">
      <c r="A120" s="195"/>
      <c r="B120" s="14"/>
      <c r="C120" s="13"/>
      <c r="D120" s="207"/>
      <c r="E120" s="487" t="s">
        <v>207</v>
      </c>
      <c r="F120" s="488"/>
      <c r="G120" s="487" t="s">
        <v>208</v>
      </c>
      <c r="H120" s="489"/>
      <c r="J120" s="273"/>
      <c r="K120" s="292"/>
      <c r="L120" s="292"/>
      <c r="M120" s="292"/>
      <c r="O120" s="499"/>
      <c r="P120" s="499"/>
      <c r="Q120" s="273"/>
      <c r="R120" s="273"/>
      <c r="S120" s="225"/>
      <c r="T120" s="293"/>
      <c r="U120" s="66"/>
      <c r="V120" s="66"/>
    </row>
    <row r="121" spans="1:22" ht="17" thickBot="1" x14ac:dyDescent="0.25">
      <c r="A121" s="108" t="s">
        <v>0</v>
      </c>
      <c r="B121" s="137" t="s">
        <v>1</v>
      </c>
      <c r="C121" s="137" t="s">
        <v>2</v>
      </c>
      <c r="D121" s="137" t="s">
        <v>162</v>
      </c>
      <c r="E121" s="302" t="s">
        <v>23</v>
      </c>
      <c r="F121" s="303" t="s">
        <v>24</v>
      </c>
      <c r="G121" s="302" t="s">
        <v>23</v>
      </c>
      <c r="H121" s="303" t="s">
        <v>24</v>
      </c>
      <c r="J121" s="273"/>
      <c r="K121" s="292"/>
      <c r="L121" s="292"/>
      <c r="M121" s="292"/>
      <c r="O121" s="2"/>
      <c r="P121" s="2"/>
      <c r="Q121" s="273"/>
      <c r="R121" s="273"/>
      <c r="S121" s="225"/>
      <c r="T121" s="296"/>
      <c r="U121" s="296"/>
      <c r="V121" s="296"/>
    </row>
    <row r="122" spans="1:22" x14ac:dyDescent="0.2">
      <c r="A122" s="217">
        <v>43734</v>
      </c>
      <c r="B122" s="155" t="s">
        <v>160</v>
      </c>
      <c r="C122" s="139" t="s">
        <v>161</v>
      </c>
      <c r="D122" s="201" t="s">
        <v>50</v>
      </c>
      <c r="E122" s="278"/>
      <c r="F122" s="278"/>
      <c r="G122" s="85">
        <v>500</v>
      </c>
      <c r="H122" s="29">
        <v>300</v>
      </c>
      <c r="J122" s="278"/>
      <c r="K122" s="292"/>
      <c r="L122" s="294">
        <f>AVERAGE(E122,G122)</f>
        <v>500</v>
      </c>
      <c r="M122" s="294">
        <f>AVERAGE(F122,H122)</f>
        <v>300</v>
      </c>
      <c r="O122" s="278"/>
      <c r="P122" s="278"/>
      <c r="Q122" s="278"/>
      <c r="R122" s="278"/>
      <c r="S122" s="225"/>
      <c r="T122" s="66"/>
      <c r="U122" s="66"/>
      <c r="V122" s="66"/>
    </row>
    <row r="123" spans="1:22" x14ac:dyDescent="0.2">
      <c r="A123" s="287"/>
      <c r="B123" s="140"/>
      <c r="C123" s="140"/>
      <c r="D123" s="140"/>
      <c r="E123" s="213"/>
      <c r="F123" s="213"/>
      <c r="G123" s="211"/>
      <c r="H123" s="212"/>
      <c r="J123" s="278"/>
      <c r="K123" s="292"/>
      <c r="O123" s="278"/>
      <c r="P123" s="278"/>
      <c r="Q123" s="278"/>
      <c r="R123" s="278"/>
      <c r="S123" s="225"/>
      <c r="T123" s="66"/>
      <c r="U123" s="66"/>
      <c r="V123" s="66"/>
    </row>
    <row r="124" spans="1:22" x14ac:dyDescent="0.2">
      <c r="A124" s="287"/>
      <c r="B124" s="140" t="s">
        <v>167</v>
      </c>
      <c r="C124" s="138" t="s">
        <v>62</v>
      </c>
      <c r="D124" s="171" t="s">
        <v>50</v>
      </c>
      <c r="E124" s="277">
        <v>400</v>
      </c>
      <c r="F124" s="277">
        <v>200</v>
      </c>
      <c r="G124" s="280">
        <v>400</v>
      </c>
      <c r="H124" s="281">
        <v>100</v>
      </c>
      <c r="J124" s="278"/>
      <c r="K124" s="293"/>
      <c r="L124" s="294">
        <f>AVERAGE(E124,G124)</f>
        <v>400</v>
      </c>
      <c r="M124" s="294">
        <f>AVERAGE(F124,H124)</f>
        <v>150</v>
      </c>
      <c r="O124" s="66"/>
      <c r="P124" s="278"/>
      <c r="Q124" s="278"/>
      <c r="R124" s="278"/>
      <c r="S124" s="225"/>
      <c r="T124" s="278"/>
      <c r="U124" s="278"/>
      <c r="V124" s="66"/>
    </row>
    <row r="125" spans="1:22" x14ac:dyDescent="0.2">
      <c r="A125" s="287"/>
      <c r="B125" s="140"/>
      <c r="C125" s="138"/>
      <c r="D125" s="301"/>
      <c r="E125" s="277"/>
      <c r="F125" s="277"/>
      <c r="G125" s="280"/>
      <c r="H125" s="281"/>
      <c r="J125" s="278"/>
      <c r="K125" s="292"/>
      <c r="O125" s="278"/>
      <c r="P125" s="66"/>
      <c r="Q125" s="278"/>
      <c r="R125" s="278"/>
      <c r="S125" s="268"/>
      <c r="T125" s="68"/>
      <c r="U125" s="67"/>
      <c r="V125" s="278"/>
    </row>
    <row r="126" spans="1:22" x14ac:dyDescent="0.2">
      <c r="A126" s="101">
        <v>43854</v>
      </c>
      <c r="B126" s="140">
        <v>2</v>
      </c>
      <c r="C126" s="138">
        <v>1</v>
      </c>
      <c r="D126" s="171" t="s">
        <v>50</v>
      </c>
      <c r="E126" s="277">
        <v>800</v>
      </c>
      <c r="F126" s="412" t="s">
        <v>43</v>
      </c>
      <c r="G126" s="85" t="s">
        <v>110</v>
      </c>
      <c r="H126" s="29" t="s">
        <v>110</v>
      </c>
      <c r="J126" s="278"/>
      <c r="K126" s="292"/>
      <c r="L126" s="294">
        <f t="shared" ref="L126:L131" si="10">AVERAGE(E126,G126)</f>
        <v>800</v>
      </c>
      <c r="O126" s="278"/>
      <c r="P126" s="66"/>
      <c r="Q126" s="278"/>
      <c r="R126" s="278"/>
      <c r="S126" s="268"/>
      <c r="T126" s="68"/>
      <c r="U126" s="67"/>
      <c r="V126" s="278"/>
    </row>
    <row r="127" spans="1:22" x14ac:dyDescent="0.2">
      <c r="A127" s="287"/>
      <c r="B127" s="140"/>
      <c r="C127" s="138">
        <v>2</v>
      </c>
      <c r="D127" s="171" t="s">
        <v>50</v>
      </c>
      <c r="E127" s="277">
        <v>800</v>
      </c>
      <c r="F127" s="412" t="s">
        <v>43</v>
      </c>
      <c r="G127" s="85" t="s">
        <v>110</v>
      </c>
      <c r="H127" s="29" t="s">
        <v>110</v>
      </c>
      <c r="J127" s="278"/>
      <c r="K127" s="292"/>
      <c r="L127" s="294">
        <f t="shared" si="10"/>
        <v>800</v>
      </c>
      <c r="O127" s="278"/>
      <c r="P127" s="66"/>
      <c r="Q127" s="278"/>
      <c r="R127" s="278"/>
      <c r="S127" s="252"/>
      <c r="T127" s="68"/>
      <c r="U127" s="67"/>
      <c r="V127" s="278"/>
    </row>
    <row r="128" spans="1:22" x14ac:dyDescent="0.2">
      <c r="A128" s="287"/>
      <c r="B128" s="140"/>
      <c r="C128" s="138">
        <v>3</v>
      </c>
      <c r="D128" s="171" t="s">
        <v>50</v>
      </c>
      <c r="E128" s="277">
        <v>800</v>
      </c>
      <c r="F128" s="412" t="s">
        <v>43</v>
      </c>
      <c r="G128" s="85" t="s">
        <v>110</v>
      </c>
      <c r="H128" s="29" t="s">
        <v>110</v>
      </c>
      <c r="J128" s="278"/>
      <c r="K128" s="292"/>
      <c r="L128" s="294">
        <f t="shared" si="10"/>
        <v>800</v>
      </c>
      <c r="O128" s="278"/>
      <c r="P128" s="66"/>
      <c r="Q128" s="278"/>
      <c r="R128" s="278"/>
      <c r="S128" s="252"/>
      <c r="T128" s="68"/>
      <c r="U128" s="67"/>
      <c r="V128" s="278"/>
    </row>
    <row r="129" spans="1:22" x14ac:dyDescent="0.2">
      <c r="A129" s="287"/>
      <c r="B129" s="140"/>
      <c r="C129" s="138">
        <v>4</v>
      </c>
      <c r="D129" s="171" t="s">
        <v>50</v>
      </c>
      <c r="E129" s="277">
        <v>800</v>
      </c>
      <c r="F129" s="412" t="s">
        <v>43</v>
      </c>
      <c r="G129" s="85" t="s">
        <v>110</v>
      </c>
      <c r="H129" s="29" t="s">
        <v>110</v>
      </c>
      <c r="J129" s="278"/>
      <c r="K129" s="292"/>
      <c r="L129" s="294">
        <f t="shared" si="10"/>
        <v>800</v>
      </c>
      <c r="O129" s="278"/>
      <c r="P129" s="66"/>
      <c r="Q129" s="278"/>
      <c r="R129" s="278"/>
      <c r="S129" s="252"/>
      <c r="T129" s="68"/>
      <c r="U129" s="67"/>
      <c r="V129" s="278"/>
    </row>
    <row r="130" spans="1:22" x14ac:dyDescent="0.2">
      <c r="A130" s="287"/>
      <c r="B130" s="140"/>
      <c r="C130" s="138">
        <v>5</v>
      </c>
      <c r="D130" s="171" t="s">
        <v>50</v>
      </c>
      <c r="E130" s="277">
        <v>800</v>
      </c>
      <c r="F130" s="412" t="s">
        <v>43</v>
      </c>
      <c r="G130" s="85" t="s">
        <v>110</v>
      </c>
      <c r="H130" s="29" t="s">
        <v>110</v>
      </c>
      <c r="J130" s="278"/>
      <c r="K130" s="278"/>
      <c r="L130" s="294">
        <f t="shared" si="10"/>
        <v>800</v>
      </c>
      <c r="O130" s="278"/>
      <c r="P130" s="66"/>
      <c r="Q130" s="278"/>
      <c r="R130" s="278"/>
      <c r="S130" s="252"/>
      <c r="T130" s="68"/>
      <c r="U130" s="67"/>
      <c r="V130" s="278"/>
    </row>
    <row r="131" spans="1:22" x14ac:dyDescent="0.2">
      <c r="A131" s="287"/>
      <c r="B131" s="140"/>
      <c r="C131" s="138">
        <v>6</v>
      </c>
      <c r="D131" s="171" t="s">
        <v>50</v>
      </c>
      <c r="E131" s="277">
        <v>800</v>
      </c>
      <c r="F131" s="277">
        <v>0</v>
      </c>
      <c r="G131" s="85" t="s">
        <v>110</v>
      </c>
      <c r="H131" s="29" t="s">
        <v>110</v>
      </c>
      <c r="J131" s="278"/>
      <c r="K131" s="278"/>
      <c r="L131" s="294">
        <f t="shared" si="10"/>
        <v>800</v>
      </c>
      <c r="M131" s="294">
        <f>AVERAGE(F131,H131)</f>
        <v>0</v>
      </c>
      <c r="O131" s="66"/>
      <c r="P131" s="278"/>
      <c r="Q131" s="278"/>
      <c r="R131" s="278"/>
      <c r="S131" s="252"/>
      <c r="T131" s="278"/>
      <c r="U131" s="278"/>
      <c r="V131" s="66"/>
    </row>
    <row r="132" spans="1:22" x14ac:dyDescent="0.2">
      <c r="A132" s="287"/>
      <c r="B132" s="140"/>
      <c r="C132" s="140"/>
      <c r="D132" s="140"/>
      <c r="E132" s="213"/>
      <c r="F132" s="213"/>
      <c r="G132" s="211"/>
      <c r="H132" s="212"/>
      <c r="J132" s="278"/>
      <c r="K132" s="278"/>
      <c r="O132" s="278"/>
      <c r="P132" s="278"/>
      <c r="Q132" s="278"/>
      <c r="R132" s="278"/>
      <c r="T132" s="278"/>
      <c r="U132" s="278"/>
      <c r="V132" s="66"/>
    </row>
    <row r="133" spans="1:22" x14ac:dyDescent="0.2">
      <c r="A133" s="101">
        <v>43858</v>
      </c>
      <c r="B133" s="56">
        <v>2</v>
      </c>
      <c r="C133" s="56">
        <v>5</v>
      </c>
      <c r="D133" s="171" t="s">
        <v>50</v>
      </c>
      <c r="E133" s="210" t="s">
        <v>125</v>
      </c>
      <c r="F133" s="277"/>
      <c r="G133" s="210" t="s">
        <v>125</v>
      </c>
      <c r="H133" s="281"/>
      <c r="J133" s="278"/>
      <c r="K133" s="278"/>
      <c r="O133" s="278"/>
      <c r="P133" s="278"/>
      <c r="Q133" s="278"/>
      <c r="R133" s="278"/>
      <c r="T133" s="278"/>
      <c r="U133" s="66"/>
      <c r="V133" s="66"/>
    </row>
    <row r="134" spans="1:22" x14ac:dyDescent="0.2">
      <c r="A134" s="287"/>
      <c r="B134" s="56"/>
      <c r="C134" s="56"/>
      <c r="D134" s="138"/>
      <c r="E134" s="277"/>
      <c r="F134" s="277"/>
      <c r="G134" s="280"/>
      <c r="H134" s="281"/>
      <c r="J134" s="278"/>
      <c r="K134" s="278"/>
      <c r="O134" s="278"/>
      <c r="P134" s="278"/>
      <c r="Q134" s="278"/>
      <c r="R134" s="278"/>
      <c r="T134" s="278"/>
      <c r="U134" s="66"/>
      <c r="V134" s="66"/>
    </row>
    <row r="135" spans="1:22" x14ac:dyDescent="0.2">
      <c r="A135" s="199">
        <v>43859</v>
      </c>
      <c r="B135" s="133">
        <v>1</v>
      </c>
      <c r="C135" s="138">
        <v>3</v>
      </c>
      <c r="D135" s="171" t="s">
        <v>50</v>
      </c>
      <c r="E135" s="210" t="s">
        <v>125</v>
      </c>
      <c r="F135" s="278"/>
      <c r="G135" s="210" t="s">
        <v>125</v>
      </c>
      <c r="H135" s="29"/>
      <c r="J135" s="278"/>
      <c r="K135" s="278"/>
      <c r="O135" s="278"/>
      <c r="P135" s="278"/>
      <c r="Q135" s="278"/>
      <c r="R135" s="278"/>
      <c r="T135" s="278"/>
      <c r="U135" s="278"/>
      <c r="V135" s="66"/>
    </row>
    <row r="136" spans="1:22" x14ac:dyDescent="0.2">
      <c r="A136" s="200"/>
      <c r="B136" s="133"/>
      <c r="C136" s="138">
        <v>4</v>
      </c>
      <c r="D136" s="171" t="s">
        <v>50</v>
      </c>
      <c r="E136" s="210" t="s">
        <v>125</v>
      </c>
      <c r="F136" s="278"/>
      <c r="G136" s="85">
        <v>1200</v>
      </c>
      <c r="H136" s="29">
        <v>1000</v>
      </c>
      <c r="J136" s="278"/>
      <c r="K136" s="278"/>
      <c r="L136" s="294">
        <f>AVERAGE(E136,G136)</f>
        <v>1200</v>
      </c>
      <c r="M136" s="294">
        <f>AVERAGE(F136,H136)</f>
        <v>1000</v>
      </c>
      <c r="O136" s="278"/>
      <c r="P136" s="278"/>
      <c r="Q136" s="278"/>
      <c r="R136" s="278"/>
      <c r="T136" s="278"/>
      <c r="U136" s="66"/>
      <c r="V136" s="66"/>
    </row>
    <row r="137" spans="1:22" x14ac:dyDescent="0.2">
      <c r="A137" s="200"/>
      <c r="B137" s="133"/>
      <c r="C137" s="56"/>
      <c r="D137" s="138"/>
      <c r="E137" s="277"/>
      <c r="F137" s="277"/>
      <c r="G137" s="280"/>
      <c r="H137" s="281"/>
      <c r="J137" s="278"/>
      <c r="K137" s="278"/>
      <c r="O137" s="278"/>
      <c r="P137" s="278"/>
      <c r="Q137" s="278"/>
      <c r="R137" s="278"/>
      <c r="T137" s="278"/>
      <c r="U137" s="278"/>
      <c r="V137" s="66"/>
    </row>
    <row r="138" spans="1:22" x14ac:dyDescent="0.2">
      <c r="A138" s="101">
        <v>43864</v>
      </c>
      <c r="B138" s="133" t="s">
        <v>95</v>
      </c>
      <c r="C138" s="138">
        <v>8</v>
      </c>
      <c r="D138" s="171" t="s">
        <v>50</v>
      </c>
      <c r="E138" s="210" t="s">
        <v>125</v>
      </c>
      <c r="F138" s="277"/>
      <c r="G138" s="210" t="s">
        <v>125</v>
      </c>
      <c r="H138" s="281"/>
      <c r="J138" s="278"/>
      <c r="K138" s="278"/>
      <c r="O138" s="278"/>
      <c r="P138" s="278"/>
      <c r="Q138" s="278"/>
      <c r="R138" s="278"/>
      <c r="T138" s="278"/>
      <c r="U138" s="66"/>
      <c r="V138" s="66"/>
    </row>
    <row r="139" spans="1:22" x14ac:dyDescent="0.2">
      <c r="A139" s="200"/>
      <c r="B139" s="56"/>
      <c r="C139" s="56"/>
      <c r="D139" s="138"/>
      <c r="E139" s="277"/>
      <c r="F139" s="277"/>
      <c r="G139" s="280"/>
      <c r="H139" s="281"/>
      <c r="J139" s="278"/>
      <c r="K139" s="278"/>
      <c r="O139" s="278"/>
      <c r="P139" s="278"/>
      <c r="Q139" s="278"/>
      <c r="R139" s="419"/>
      <c r="S139" s="419"/>
      <c r="T139" s="419"/>
      <c r="U139" s="419"/>
      <c r="V139" s="66"/>
    </row>
    <row r="140" spans="1:22" x14ac:dyDescent="0.2">
      <c r="A140" s="200"/>
      <c r="B140" s="133">
        <v>2</v>
      </c>
      <c r="C140" s="138">
        <v>8</v>
      </c>
      <c r="D140" s="171" t="s">
        <v>50</v>
      </c>
      <c r="E140" s="277">
        <v>600</v>
      </c>
      <c r="F140" s="277">
        <v>600</v>
      </c>
      <c r="G140" s="280">
        <v>600</v>
      </c>
      <c r="H140" s="281">
        <v>0</v>
      </c>
      <c r="J140" s="278"/>
      <c r="K140" s="278"/>
      <c r="L140" s="294">
        <f>AVERAGE(E140,G140)</f>
        <v>600</v>
      </c>
      <c r="M140" s="294">
        <f>AVERAGE(F140,H140)</f>
        <v>300</v>
      </c>
      <c r="O140" s="278"/>
      <c r="P140" s="278"/>
      <c r="Q140" s="278"/>
      <c r="R140" s="419"/>
      <c r="S140" s="419"/>
      <c r="T140" s="419"/>
      <c r="U140" s="419"/>
      <c r="V140" s="66"/>
    </row>
    <row r="141" spans="1:22" x14ac:dyDescent="0.2">
      <c r="A141" s="200"/>
      <c r="B141" s="133"/>
      <c r="C141" s="138">
        <v>9</v>
      </c>
      <c r="D141" s="171" t="s">
        <v>50</v>
      </c>
      <c r="E141" s="277">
        <v>600</v>
      </c>
      <c r="F141" s="277">
        <v>600</v>
      </c>
      <c r="G141" s="280">
        <v>600</v>
      </c>
      <c r="H141" s="281">
        <v>0</v>
      </c>
      <c r="J141" s="278"/>
      <c r="K141" s="278"/>
      <c r="L141" s="294">
        <f>AVERAGE(E141,G141)</f>
        <v>600</v>
      </c>
      <c r="M141" s="294">
        <f>AVERAGE(F141,H141)</f>
        <v>300</v>
      </c>
      <c r="O141" s="278"/>
      <c r="P141" s="278"/>
      <c r="Q141" s="278"/>
      <c r="R141" s="419"/>
      <c r="S141" s="419"/>
      <c r="T141" s="419"/>
      <c r="U141" s="419"/>
      <c r="V141" s="66"/>
    </row>
    <row r="142" spans="1:22" x14ac:dyDescent="0.2">
      <c r="A142" s="200"/>
      <c r="B142" s="56"/>
      <c r="C142" s="56"/>
      <c r="D142" s="138"/>
      <c r="E142" s="277"/>
      <c r="F142" s="277"/>
      <c r="G142" s="280"/>
      <c r="H142" s="281"/>
      <c r="J142" s="278"/>
      <c r="K142" s="278"/>
      <c r="O142" s="278"/>
      <c r="P142" s="278"/>
      <c r="Q142" s="278"/>
      <c r="R142" s="419"/>
      <c r="S142" s="419"/>
      <c r="T142" s="419"/>
      <c r="U142" s="419"/>
      <c r="V142" s="66"/>
    </row>
    <row r="143" spans="1:22" x14ac:dyDescent="0.2">
      <c r="A143" s="200"/>
      <c r="B143" s="56">
        <v>3</v>
      </c>
      <c r="C143" s="56">
        <v>5</v>
      </c>
      <c r="D143" s="171" t="s">
        <v>50</v>
      </c>
      <c r="E143" s="277">
        <v>600</v>
      </c>
      <c r="F143" s="412" t="s">
        <v>43</v>
      </c>
      <c r="G143" s="280">
        <v>600</v>
      </c>
      <c r="H143" s="281">
        <v>0</v>
      </c>
      <c r="J143" s="278"/>
      <c r="K143" s="278"/>
      <c r="L143" s="294">
        <f>AVERAGE(E143,G143)</f>
        <v>600</v>
      </c>
      <c r="M143" s="294">
        <f>AVERAGE(F143,H143)</f>
        <v>0</v>
      </c>
      <c r="O143" s="278"/>
      <c r="P143" s="278"/>
      <c r="Q143" s="278"/>
      <c r="R143" s="419"/>
      <c r="S143" s="419"/>
      <c r="T143" s="419"/>
      <c r="U143" s="419"/>
      <c r="V143" s="66"/>
    </row>
    <row r="144" spans="1:22" x14ac:dyDescent="0.2">
      <c r="A144" s="200"/>
      <c r="B144" s="56"/>
      <c r="C144" s="56"/>
      <c r="D144" s="138"/>
      <c r="E144" s="277"/>
      <c r="F144" s="277"/>
      <c r="G144" s="280"/>
      <c r="H144" s="281"/>
      <c r="J144" s="278"/>
      <c r="K144" s="278"/>
      <c r="O144" s="278"/>
      <c r="P144" s="278"/>
      <c r="Q144" s="278"/>
      <c r="R144" s="419"/>
      <c r="S144" s="419"/>
      <c r="T144" s="419"/>
      <c r="U144" s="419"/>
      <c r="V144" s="66"/>
    </row>
    <row r="145" spans="1:22" x14ac:dyDescent="0.2">
      <c r="A145" s="199">
        <v>43866</v>
      </c>
      <c r="B145" s="56">
        <v>1</v>
      </c>
      <c r="C145" s="56">
        <v>6</v>
      </c>
      <c r="D145" s="171" t="s">
        <v>50</v>
      </c>
      <c r="E145" s="277">
        <v>800</v>
      </c>
      <c r="F145" s="277">
        <v>400</v>
      </c>
      <c r="G145" s="280">
        <v>800</v>
      </c>
      <c r="H145" s="174">
        <v>300</v>
      </c>
      <c r="J145" s="278"/>
      <c r="K145" s="278"/>
      <c r="L145" s="294">
        <f>AVERAGE(E145,G145)</f>
        <v>800</v>
      </c>
      <c r="M145" s="294">
        <f>AVERAGE(F145,H145)</f>
        <v>350</v>
      </c>
      <c r="O145" s="278"/>
      <c r="P145" s="278"/>
      <c r="Q145" s="278"/>
      <c r="R145" s="419"/>
      <c r="S145" s="419"/>
      <c r="T145" s="419"/>
      <c r="U145" s="419"/>
      <c r="V145" s="66"/>
    </row>
    <row r="146" spans="1:22" x14ac:dyDescent="0.2">
      <c r="A146" s="200"/>
      <c r="B146" s="56"/>
      <c r="C146" s="56">
        <v>7</v>
      </c>
      <c r="D146" s="171" t="s">
        <v>50</v>
      </c>
      <c r="E146" s="210" t="s">
        <v>125</v>
      </c>
      <c r="F146" s="277"/>
      <c r="G146" s="210" t="s">
        <v>125</v>
      </c>
      <c r="H146" s="281"/>
      <c r="J146" s="278"/>
      <c r="K146" s="278"/>
      <c r="O146" s="278"/>
      <c r="P146" s="278"/>
      <c r="Q146" s="278"/>
      <c r="R146" s="419"/>
      <c r="S146" s="419"/>
      <c r="T146" s="419"/>
      <c r="U146" s="419"/>
      <c r="V146" s="66"/>
    </row>
    <row r="147" spans="1:22" x14ac:dyDescent="0.2">
      <c r="A147" s="200"/>
      <c r="B147" s="56"/>
      <c r="C147" s="56"/>
      <c r="D147" s="138"/>
      <c r="E147" s="277"/>
      <c r="F147" s="277"/>
      <c r="G147" s="280"/>
      <c r="H147" s="281"/>
      <c r="J147" s="278"/>
      <c r="K147" s="278"/>
      <c r="O147" s="278"/>
      <c r="P147" s="278"/>
      <c r="Q147" s="278"/>
      <c r="R147" s="419"/>
      <c r="S147" s="419"/>
      <c r="T147" s="419"/>
      <c r="U147" s="419"/>
      <c r="V147" s="66"/>
    </row>
    <row r="148" spans="1:22" x14ac:dyDescent="0.2">
      <c r="A148" s="199">
        <v>43871</v>
      </c>
      <c r="B148" s="56">
        <v>1</v>
      </c>
      <c r="C148" s="56">
        <v>7</v>
      </c>
      <c r="D148" s="171" t="s">
        <v>50</v>
      </c>
      <c r="E148" s="85" t="s">
        <v>110</v>
      </c>
      <c r="F148" s="29" t="s">
        <v>110</v>
      </c>
      <c r="G148" s="280">
        <v>600</v>
      </c>
      <c r="H148" s="281">
        <v>200</v>
      </c>
      <c r="J148" s="278"/>
      <c r="K148" s="278"/>
      <c r="L148" s="294">
        <f>AVERAGE(E148,G148)</f>
        <v>600</v>
      </c>
      <c r="M148" s="294">
        <f>AVERAGE(F148,H148)</f>
        <v>200</v>
      </c>
      <c r="O148" s="278"/>
      <c r="P148" s="278"/>
      <c r="Q148" s="278"/>
      <c r="R148" s="419"/>
      <c r="S148" s="419"/>
      <c r="T148" s="419"/>
      <c r="U148" s="419"/>
      <c r="V148" s="66"/>
    </row>
    <row r="149" spans="1:22" x14ac:dyDescent="0.2">
      <c r="A149" s="200"/>
      <c r="B149" s="56"/>
      <c r="C149" s="56">
        <v>9</v>
      </c>
      <c r="D149" s="171" t="s">
        <v>50</v>
      </c>
      <c r="E149" s="277">
        <v>400</v>
      </c>
      <c r="F149" s="412" t="s">
        <v>43</v>
      </c>
      <c r="G149" s="280"/>
      <c r="H149" s="281"/>
      <c r="J149" s="278"/>
      <c r="K149" s="278"/>
      <c r="L149" s="294">
        <f>AVERAGE(E149,G149)</f>
        <v>400</v>
      </c>
      <c r="O149" s="278"/>
      <c r="P149" s="278"/>
      <c r="Q149" s="278"/>
      <c r="R149" s="419"/>
      <c r="S149" s="419"/>
      <c r="T149" s="419"/>
      <c r="U149" s="419"/>
      <c r="V149" s="66"/>
    </row>
    <row r="150" spans="1:22" x14ac:dyDescent="0.2">
      <c r="A150" s="200"/>
      <c r="B150" s="56"/>
      <c r="C150" s="56">
        <v>8</v>
      </c>
      <c r="D150" s="171" t="s">
        <v>50</v>
      </c>
      <c r="E150" s="277">
        <v>800</v>
      </c>
      <c r="F150" s="277">
        <v>200</v>
      </c>
      <c r="G150" s="280">
        <v>800</v>
      </c>
      <c r="H150" s="281">
        <v>800</v>
      </c>
      <c r="J150" s="278"/>
      <c r="K150" s="278"/>
      <c r="L150" s="294">
        <f>AVERAGE(E150,G150)</f>
        <v>800</v>
      </c>
      <c r="M150" s="294">
        <f>AVERAGE(F150,H150)</f>
        <v>500</v>
      </c>
      <c r="O150" s="278"/>
      <c r="P150" s="278"/>
      <c r="Q150" s="278"/>
      <c r="R150" s="419"/>
      <c r="S150" s="419"/>
      <c r="T150" s="419"/>
      <c r="U150" s="419"/>
      <c r="V150" s="66"/>
    </row>
    <row r="151" spans="1:22" x14ac:dyDescent="0.2">
      <c r="A151" s="200"/>
      <c r="B151" s="56"/>
      <c r="C151" s="56"/>
      <c r="D151" s="138"/>
      <c r="E151" s="277"/>
      <c r="F151" s="277"/>
      <c r="G151" s="280"/>
      <c r="H151" s="281"/>
      <c r="J151" s="278"/>
      <c r="K151" s="278"/>
      <c r="O151" s="278"/>
      <c r="P151" s="278"/>
      <c r="Q151" s="278"/>
      <c r="R151" s="419"/>
      <c r="S151" s="419"/>
      <c r="T151" s="419"/>
      <c r="U151" s="419"/>
      <c r="V151" s="66"/>
    </row>
    <row r="152" spans="1:22" x14ac:dyDescent="0.2">
      <c r="A152" s="200"/>
      <c r="B152" s="56">
        <v>3</v>
      </c>
      <c r="C152" s="56">
        <v>6</v>
      </c>
      <c r="D152" s="171" t="s">
        <v>50</v>
      </c>
      <c r="E152" s="277">
        <v>600</v>
      </c>
      <c r="F152" s="277">
        <v>400</v>
      </c>
      <c r="G152" s="280">
        <v>600</v>
      </c>
      <c r="H152" s="281">
        <v>400</v>
      </c>
      <c r="J152" s="278"/>
      <c r="K152" s="278"/>
      <c r="L152" s="294">
        <f>AVERAGE(E152,G152)</f>
        <v>600</v>
      </c>
      <c r="M152" s="294">
        <f>AVERAGE(F152,H152)</f>
        <v>400</v>
      </c>
      <c r="O152" s="278"/>
      <c r="P152" s="278"/>
      <c r="Q152" s="278"/>
      <c r="R152" s="419"/>
      <c r="S152" s="419"/>
      <c r="T152" s="419"/>
      <c r="U152" s="419"/>
      <c r="V152" s="66"/>
    </row>
    <row r="153" spans="1:22" x14ac:dyDescent="0.2">
      <c r="A153" s="200"/>
      <c r="B153" s="56"/>
      <c r="C153" s="56">
        <v>7</v>
      </c>
      <c r="D153" s="171" t="s">
        <v>50</v>
      </c>
      <c r="E153" s="277">
        <v>600</v>
      </c>
      <c r="F153" s="277">
        <v>400</v>
      </c>
      <c r="G153" s="280">
        <v>600</v>
      </c>
      <c r="H153" s="281">
        <v>400</v>
      </c>
      <c r="J153" s="290"/>
      <c r="K153" s="290"/>
      <c r="L153" s="294">
        <f>AVERAGE(E153,G153)</f>
        <v>600</v>
      </c>
      <c r="M153" s="294">
        <f>AVERAGE(F153,H153)</f>
        <v>400</v>
      </c>
      <c r="O153" s="290"/>
      <c r="P153" s="290"/>
      <c r="Q153" s="290"/>
      <c r="R153" s="419"/>
      <c r="S153" s="419"/>
      <c r="T153" s="419"/>
      <c r="U153" s="419"/>
      <c r="V153" s="296"/>
    </row>
    <row r="154" spans="1:22" ht="17" thickBot="1" x14ac:dyDescent="0.25">
      <c r="A154" s="200"/>
      <c r="B154" s="56"/>
      <c r="C154" s="56"/>
      <c r="D154" s="138"/>
      <c r="E154" s="277"/>
      <c r="F154" s="277"/>
      <c r="G154" s="280"/>
      <c r="H154" s="281"/>
      <c r="J154" s="69"/>
      <c r="K154" s="69"/>
      <c r="O154" s="69"/>
      <c r="P154" s="69"/>
      <c r="Q154" s="69"/>
      <c r="R154" s="419"/>
      <c r="S154" s="419"/>
      <c r="T154" s="419"/>
      <c r="U154" s="419"/>
      <c r="V154" s="296"/>
    </row>
    <row r="155" spans="1:22" ht="17" thickBot="1" x14ac:dyDescent="0.25">
      <c r="A155" s="299"/>
      <c r="B155" s="154"/>
      <c r="C155" s="137" t="s">
        <v>201</v>
      </c>
      <c r="D155" s="137" t="s">
        <v>204</v>
      </c>
      <c r="E155" s="500">
        <v>20</v>
      </c>
      <c r="F155" s="501"/>
      <c r="G155" s="500">
        <v>15</v>
      </c>
      <c r="H155" s="501"/>
      <c r="J155" s="69"/>
      <c r="K155" s="69" t="s">
        <v>78</v>
      </c>
      <c r="L155" s="310">
        <f>AVERAGE(L122:L153)</f>
        <v>694.44444444444446</v>
      </c>
      <c r="M155" s="310">
        <f>AVERAGE(M122:M153)</f>
        <v>325</v>
      </c>
      <c r="O155" s="69"/>
      <c r="P155" s="69"/>
      <c r="Q155" s="69"/>
      <c r="R155" s="419"/>
      <c r="S155" s="419"/>
      <c r="T155" s="419"/>
      <c r="U155" s="419"/>
      <c r="V155" s="296"/>
    </row>
    <row r="156" spans="1:22" x14ac:dyDescent="0.2">
      <c r="A156" s="197"/>
      <c r="B156" s="198"/>
      <c r="C156" s="198"/>
      <c r="D156" s="155" t="s">
        <v>202</v>
      </c>
      <c r="E156" s="286">
        <f>COUNT(E122:E153)</f>
        <v>15</v>
      </c>
      <c r="F156" s="286">
        <f>COUNT(F122:F153)</f>
        <v>8</v>
      </c>
      <c r="G156" s="286">
        <f>COUNT(G122:G153)</f>
        <v>11</v>
      </c>
      <c r="H156" s="110">
        <f>COUNT(H122:H153)</f>
        <v>11</v>
      </c>
      <c r="J156" s="69"/>
      <c r="K156" s="5" t="s">
        <v>79</v>
      </c>
      <c r="L156" s="311">
        <f>STDEV(L122:L153)/(SQRT(COUNT(L122:L153)))</f>
        <v>44.627889388322558</v>
      </c>
      <c r="M156" s="311">
        <f>STDEV(M122:M153)/(SQRT(COUNT(M122:M153)))</f>
        <v>75.753787784086185</v>
      </c>
      <c r="R156" s="419"/>
      <c r="S156" s="419"/>
      <c r="T156" s="419"/>
      <c r="U156" s="419"/>
      <c r="V156" s="296"/>
    </row>
    <row r="157" spans="1:22" x14ac:dyDescent="0.2">
      <c r="A157" s="193"/>
      <c r="B157" s="133"/>
      <c r="C157" s="133"/>
      <c r="D157" s="140" t="s">
        <v>78</v>
      </c>
      <c r="E157" s="288">
        <f>AVERAGE(E122:E153)</f>
        <v>680</v>
      </c>
      <c r="F157" s="288">
        <f>AVERAGE(F122:F153)</f>
        <v>350</v>
      </c>
      <c r="G157" s="288">
        <f>AVERAGE(G122:G153)</f>
        <v>663.63636363636363</v>
      </c>
      <c r="H157" s="194">
        <f>AVERAGE(H122:H153)</f>
        <v>318.18181818181819</v>
      </c>
      <c r="J157" s="66"/>
      <c r="K157" s="5" t="s">
        <v>82</v>
      </c>
      <c r="L157" s="385">
        <f>COUNT(L122:L153)</f>
        <v>18</v>
      </c>
      <c r="M157" s="292">
        <f>COUNT(M122:M153)</f>
        <v>12</v>
      </c>
      <c r="R157" s="419"/>
      <c r="S157" s="419"/>
      <c r="T157" s="419"/>
      <c r="U157" s="419"/>
    </row>
    <row r="158" spans="1:22" ht="17" thickBot="1" x14ac:dyDescent="0.25">
      <c r="A158" s="195"/>
      <c r="B158" s="136"/>
      <c r="C158" s="136"/>
      <c r="D158" s="141" t="s">
        <v>79</v>
      </c>
      <c r="E158" s="283">
        <f>STDEV(E122:E153)/SQRT(COUNT(E122:E153))</f>
        <v>38.047589248453669</v>
      </c>
      <c r="F158" s="283">
        <f>STDEV(F122:F153)/SQRT(COUNT(F122:F153))</f>
        <v>73.192505471139981</v>
      </c>
      <c r="G158" s="283">
        <f>STDEV(G122:G153)/SQRT(COUNT(G122:G153))</f>
        <v>63.636363636363662</v>
      </c>
      <c r="H158" s="196">
        <f>STDEV(H122:H153)/SQRT(COUNT(H122:H153))</f>
        <v>98.919785518075969</v>
      </c>
      <c r="J158" s="66"/>
      <c r="K158" s="278"/>
      <c r="R158" s="419"/>
      <c r="S158" s="419"/>
      <c r="T158" s="419"/>
      <c r="U158" s="419"/>
    </row>
    <row r="159" spans="1:22" ht="17" thickBot="1" x14ac:dyDescent="0.25">
      <c r="A159" s="19"/>
      <c r="B159" s="277"/>
      <c r="C159" s="282"/>
      <c r="E159" s="282"/>
      <c r="F159" s="282"/>
      <c r="G159" s="282"/>
      <c r="H159" s="282"/>
      <c r="K159"/>
      <c r="R159" s="419"/>
      <c r="S159" s="419"/>
      <c r="T159" s="419"/>
      <c r="U159" s="419"/>
    </row>
    <row r="160" spans="1:22" ht="22" thickBot="1" x14ac:dyDescent="0.3">
      <c r="A160" s="484" t="s">
        <v>212</v>
      </c>
      <c r="B160" s="485"/>
      <c r="C160" s="485"/>
      <c r="D160" s="485"/>
      <c r="E160" s="485"/>
      <c r="F160" s="485"/>
      <c r="G160" s="485"/>
      <c r="H160" s="486"/>
      <c r="K160"/>
      <c r="R160" s="419"/>
      <c r="S160" s="419"/>
      <c r="T160" s="419"/>
      <c r="U160" s="419"/>
    </row>
    <row r="161" spans="1:21" ht="17" thickBot="1" x14ac:dyDescent="0.25">
      <c r="A161" s="197"/>
      <c r="B161" s="276"/>
      <c r="C161" s="9"/>
      <c r="D161" s="170"/>
      <c r="E161" s="487" t="s">
        <v>98</v>
      </c>
      <c r="F161" s="488"/>
      <c r="G161" s="488"/>
      <c r="H161" s="489"/>
      <c r="J161" s="306"/>
      <c r="K161" s="306"/>
      <c r="R161" s="419"/>
      <c r="S161" s="419"/>
      <c r="T161" s="419"/>
      <c r="U161" s="419"/>
    </row>
    <row r="162" spans="1:21" ht="17" thickBot="1" x14ac:dyDescent="0.25">
      <c r="A162" s="195"/>
      <c r="B162" s="14"/>
      <c r="C162" s="13"/>
      <c r="D162" s="207"/>
      <c r="E162" s="487" t="s">
        <v>207</v>
      </c>
      <c r="F162" s="488"/>
      <c r="G162" s="487" t="s">
        <v>208</v>
      </c>
      <c r="H162" s="489"/>
      <c r="J162" s="306"/>
      <c r="K162" s="306"/>
      <c r="O162" s="499"/>
      <c r="P162" s="499"/>
      <c r="R162" s="419"/>
      <c r="S162" s="419"/>
      <c r="T162" s="419"/>
      <c r="U162" s="419"/>
    </row>
    <row r="163" spans="1:21" ht="17" thickBot="1" x14ac:dyDescent="0.25">
      <c r="A163" s="108" t="s">
        <v>0</v>
      </c>
      <c r="B163" s="137" t="s">
        <v>1</v>
      </c>
      <c r="C163" s="137" t="s">
        <v>2</v>
      </c>
      <c r="D163" s="137" t="s">
        <v>162</v>
      </c>
      <c r="E163" s="302" t="s">
        <v>23</v>
      </c>
      <c r="F163" s="303" t="s">
        <v>24</v>
      </c>
      <c r="G163" s="302" t="s">
        <v>23</v>
      </c>
      <c r="H163" s="303" t="s">
        <v>24</v>
      </c>
      <c r="J163" s="66"/>
      <c r="K163" s="278"/>
      <c r="O163" s="2"/>
      <c r="P163" s="2"/>
      <c r="R163" s="419"/>
      <c r="S163" s="419"/>
      <c r="T163" s="419"/>
      <c r="U163" s="419"/>
    </row>
    <row r="164" spans="1:21" x14ac:dyDescent="0.2">
      <c r="A164" s="107">
        <v>43734</v>
      </c>
      <c r="B164" s="155" t="s">
        <v>166</v>
      </c>
      <c r="C164" s="139" t="s">
        <v>159</v>
      </c>
      <c r="D164" s="175" t="s">
        <v>89</v>
      </c>
      <c r="E164" s="28">
        <v>400</v>
      </c>
      <c r="F164" s="10">
        <v>0</v>
      </c>
      <c r="G164" s="28">
        <v>400</v>
      </c>
      <c r="H164" s="10">
        <v>100</v>
      </c>
      <c r="J164" s="277"/>
      <c r="K164" s="277"/>
      <c r="L164" s="294">
        <f>AVERAGE(E164,G164)</f>
        <v>400</v>
      </c>
      <c r="M164" s="294">
        <f>AVERAGE(F164,H164)</f>
        <v>50</v>
      </c>
      <c r="O164" s="387"/>
      <c r="P164" s="387"/>
      <c r="R164" s="419"/>
      <c r="S164" s="419"/>
      <c r="T164" s="419"/>
      <c r="U164" s="419"/>
    </row>
    <row r="165" spans="1:21" x14ac:dyDescent="0.2">
      <c r="A165" s="291"/>
      <c r="B165" s="56"/>
      <c r="C165" s="56"/>
      <c r="D165" s="138"/>
      <c r="E165" s="280"/>
      <c r="F165" s="281"/>
      <c r="G165" s="280"/>
      <c r="H165" s="281"/>
      <c r="J165" s="66"/>
      <c r="K165" s="278"/>
      <c r="O165" s="387"/>
      <c r="P165" s="387"/>
      <c r="R165" s="419"/>
      <c r="S165" s="419"/>
      <c r="T165" s="419"/>
      <c r="U165" s="419"/>
    </row>
    <row r="166" spans="1:21" x14ac:dyDescent="0.2">
      <c r="A166" s="101">
        <v>43854</v>
      </c>
      <c r="B166" s="56">
        <v>2</v>
      </c>
      <c r="C166" s="138">
        <v>7</v>
      </c>
      <c r="D166" s="172" t="s">
        <v>89</v>
      </c>
      <c r="E166" s="210" t="s">
        <v>125</v>
      </c>
      <c r="F166" s="281"/>
      <c r="G166" s="280">
        <v>800</v>
      </c>
      <c r="H166" s="281">
        <v>0</v>
      </c>
      <c r="J166" s="277"/>
      <c r="K166" s="277"/>
      <c r="L166" s="294">
        <f t="shared" ref="L166:M171" si="11">AVERAGE(E166,G166)</f>
        <v>800</v>
      </c>
      <c r="M166" s="294">
        <f t="shared" si="11"/>
        <v>0</v>
      </c>
      <c r="O166" s="387"/>
      <c r="P166" s="387"/>
      <c r="R166" s="419"/>
      <c r="S166" s="419"/>
      <c r="T166" s="419"/>
      <c r="U166" s="419"/>
    </row>
    <row r="167" spans="1:21" x14ac:dyDescent="0.2">
      <c r="A167" s="287"/>
      <c r="B167" s="138"/>
      <c r="C167" s="56">
        <v>8</v>
      </c>
      <c r="D167" s="172" t="s">
        <v>89</v>
      </c>
      <c r="E167" s="210" t="s">
        <v>125</v>
      </c>
      <c r="F167" s="281"/>
      <c r="G167" s="280">
        <v>800</v>
      </c>
      <c r="H167" s="281">
        <v>0</v>
      </c>
      <c r="J167" s="277"/>
      <c r="K167" s="277"/>
      <c r="L167" s="294">
        <f t="shared" si="11"/>
        <v>800</v>
      </c>
      <c r="M167" s="294">
        <f t="shared" si="11"/>
        <v>0</v>
      </c>
      <c r="O167" s="387"/>
      <c r="P167" s="387"/>
      <c r="R167" s="419"/>
      <c r="S167" s="419"/>
      <c r="T167" s="419"/>
      <c r="U167" s="419"/>
    </row>
    <row r="168" spans="1:21" x14ac:dyDescent="0.2">
      <c r="A168" s="287"/>
      <c r="B168" s="138"/>
      <c r="C168" s="56">
        <v>9</v>
      </c>
      <c r="D168" s="172" t="s">
        <v>89</v>
      </c>
      <c r="E168" s="210" t="s">
        <v>125</v>
      </c>
      <c r="F168" s="281"/>
      <c r="G168" s="280">
        <v>800</v>
      </c>
      <c r="H168" s="281">
        <v>0</v>
      </c>
      <c r="J168" s="277"/>
      <c r="K168" s="277"/>
      <c r="L168" s="294">
        <f t="shared" si="11"/>
        <v>800</v>
      </c>
      <c r="M168" s="294">
        <f t="shared" si="11"/>
        <v>0</v>
      </c>
      <c r="O168" s="387"/>
      <c r="P168" s="387"/>
      <c r="R168" s="419"/>
      <c r="S168" s="419"/>
      <c r="T168" s="419"/>
      <c r="U168" s="419"/>
    </row>
    <row r="169" spans="1:21" x14ac:dyDescent="0.2">
      <c r="A169" s="287"/>
      <c r="B169" s="138"/>
      <c r="C169" s="56">
        <v>10</v>
      </c>
      <c r="D169" s="172" t="s">
        <v>89</v>
      </c>
      <c r="E169" s="210" t="s">
        <v>125</v>
      </c>
      <c r="F169" s="281"/>
      <c r="G169" s="280">
        <v>800</v>
      </c>
      <c r="H169" s="281">
        <v>0</v>
      </c>
      <c r="J169" s="277"/>
      <c r="K169" s="277"/>
      <c r="L169" s="294">
        <f t="shared" si="11"/>
        <v>800</v>
      </c>
      <c r="M169" s="294">
        <f t="shared" si="11"/>
        <v>0</v>
      </c>
      <c r="O169" s="387"/>
      <c r="P169" s="387"/>
      <c r="R169" s="419"/>
      <c r="S169" s="419"/>
      <c r="T169" s="419"/>
      <c r="U169" s="419"/>
    </row>
    <row r="170" spans="1:21" x14ac:dyDescent="0.2">
      <c r="A170" s="287"/>
      <c r="B170" s="138"/>
      <c r="C170" s="56">
        <v>11</v>
      </c>
      <c r="D170" s="172" t="s">
        <v>89</v>
      </c>
      <c r="E170" s="210" t="s">
        <v>125</v>
      </c>
      <c r="F170" s="281"/>
      <c r="G170" s="280">
        <v>1200</v>
      </c>
      <c r="H170" s="281">
        <v>0</v>
      </c>
      <c r="J170" s="277"/>
      <c r="K170" s="277"/>
      <c r="L170" s="294">
        <f t="shared" si="11"/>
        <v>1200</v>
      </c>
      <c r="M170" s="294">
        <f t="shared" si="11"/>
        <v>0</v>
      </c>
      <c r="O170" s="387"/>
      <c r="P170" s="387"/>
      <c r="R170" s="419"/>
      <c r="S170" s="419"/>
      <c r="T170" s="419"/>
      <c r="U170" s="419"/>
    </row>
    <row r="171" spans="1:21" x14ac:dyDescent="0.2">
      <c r="A171" s="287"/>
      <c r="B171" s="138"/>
      <c r="C171" s="56">
        <v>12</v>
      </c>
      <c r="D171" s="172" t="s">
        <v>89</v>
      </c>
      <c r="E171" s="210" t="s">
        <v>125</v>
      </c>
      <c r="F171" s="281"/>
      <c r="G171" s="280">
        <v>1200</v>
      </c>
      <c r="H171" s="281">
        <v>0</v>
      </c>
      <c r="J171" s="277"/>
      <c r="K171" s="277"/>
      <c r="L171" s="294">
        <f t="shared" si="11"/>
        <v>1200</v>
      </c>
      <c r="M171" s="294">
        <f t="shared" si="11"/>
        <v>0</v>
      </c>
      <c r="O171" s="387"/>
      <c r="P171" s="387"/>
      <c r="Q171"/>
      <c r="R171" s="419"/>
      <c r="S171" s="419"/>
      <c r="T171" s="419"/>
      <c r="U171" s="419"/>
    </row>
    <row r="172" spans="1:21" x14ac:dyDescent="0.2">
      <c r="A172" s="200"/>
      <c r="B172" s="56"/>
      <c r="C172" s="56"/>
      <c r="D172" s="138"/>
      <c r="E172" s="280"/>
      <c r="F172" s="281"/>
      <c r="G172" s="280"/>
      <c r="H172" s="281"/>
      <c r="J172" s="277"/>
      <c r="K172" s="277"/>
      <c r="O172" s="387"/>
      <c r="P172" s="387"/>
      <c r="Q172"/>
      <c r="R172" s="419"/>
      <c r="S172" s="419"/>
      <c r="T172" s="419"/>
      <c r="U172" s="419"/>
    </row>
    <row r="173" spans="1:21" x14ac:dyDescent="0.2">
      <c r="A173" s="101">
        <v>43858</v>
      </c>
      <c r="B173" s="138">
        <v>1</v>
      </c>
      <c r="C173" s="56">
        <v>5</v>
      </c>
      <c r="D173" s="172" t="s">
        <v>89</v>
      </c>
      <c r="E173" s="280">
        <v>600</v>
      </c>
      <c r="F173" s="281" t="s">
        <v>51</v>
      </c>
      <c r="G173" s="85" t="s">
        <v>110</v>
      </c>
      <c r="H173" s="29" t="s">
        <v>110</v>
      </c>
      <c r="J173" s="277"/>
      <c r="K173" s="277"/>
      <c r="L173" s="294">
        <f>AVERAGE(E173,G173)</f>
        <v>600</v>
      </c>
      <c r="O173" s="387"/>
      <c r="P173" s="387"/>
      <c r="Q173"/>
      <c r="R173" s="419"/>
      <c r="S173" s="419"/>
      <c r="T173" s="419"/>
      <c r="U173" s="419"/>
    </row>
    <row r="174" spans="1:21" x14ac:dyDescent="0.2">
      <c r="A174" s="287"/>
      <c r="B174" s="138"/>
      <c r="C174" s="56">
        <v>6</v>
      </c>
      <c r="D174" s="172" t="s">
        <v>89</v>
      </c>
      <c r="E174" s="280">
        <v>800</v>
      </c>
      <c r="F174" s="281">
        <v>1000</v>
      </c>
      <c r="G174" s="85" t="s">
        <v>110</v>
      </c>
      <c r="H174" s="29" t="s">
        <v>110</v>
      </c>
      <c r="J174" s="277"/>
      <c r="K174" s="277"/>
      <c r="L174" s="294">
        <f>AVERAGE(E174,G174)</f>
        <v>800</v>
      </c>
      <c r="M174" s="294">
        <f>AVERAGE(F174,H174)</f>
        <v>1000</v>
      </c>
      <c r="O174" s="387"/>
      <c r="P174" s="387"/>
      <c r="Q174"/>
      <c r="R174" s="419"/>
      <c r="S174" s="419"/>
      <c r="T174" s="419"/>
      <c r="U174" s="419"/>
    </row>
    <row r="175" spans="1:21" x14ac:dyDescent="0.2">
      <c r="A175" s="199"/>
      <c r="B175" s="138"/>
      <c r="C175" s="56">
        <v>7</v>
      </c>
      <c r="D175" s="172" t="s">
        <v>89</v>
      </c>
      <c r="E175" s="280">
        <v>400</v>
      </c>
      <c r="F175" s="281" t="s">
        <v>51</v>
      </c>
      <c r="G175" s="85" t="s">
        <v>110</v>
      </c>
      <c r="H175" s="29" t="s">
        <v>110</v>
      </c>
      <c r="J175" s="277"/>
      <c r="K175" s="277"/>
      <c r="L175" s="294">
        <f>AVERAGE(E175,G175)</f>
        <v>400</v>
      </c>
      <c r="O175" s="387"/>
      <c r="P175" s="387"/>
      <c r="Q175"/>
      <c r="R175" s="419"/>
      <c r="S175" s="419"/>
      <c r="T175" s="419"/>
      <c r="U175" s="419"/>
    </row>
    <row r="176" spans="1:21" x14ac:dyDescent="0.2">
      <c r="A176" s="287"/>
      <c r="B176" s="138"/>
      <c r="C176" s="56">
        <v>8</v>
      </c>
      <c r="D176" s="172" t="s">
        <v>89</v>
      </c>
      <c r="E176" s="210" t="s">
        <v>125</v>
      </c>
      <c r="F176" s="281" t="s">
        <v>51</v>
      </c>
      <c r="G176" s="85" t="s">
        <v>110</v>
      </c>
      <c r="H176" s="29" t="s">
        <v>110</v>
      </c>
      <c r="J176" s="277"/>
      <c r="K176" s="277"/>
      <c r="O176" s="387"/>
      <c r="P176" s="387"/>
      <c r="Q176"/>
      <c r="R176" s="419"/>
      <c r="S176" s="419"/>
      <c r="T176" s="419"/>
      <c r="U176" s="419"/>
    </row>
    <row r="177" spans="1:21" x14ac:dyDescent="0.2">
      <c r="A177" s="287"/>
      <c r="B177" s="56"/>
      <c r="C177" s="56"/>
      <c r="D177" s="56"/>
      <c r="E177" s="280"/>
      <c r="F177" s="281"/>
      <c r="G177" s="280"/>
      <c r="H177" s="281"/>
      <c r="J177" s="277"/>
      <c r="K177" s="277"/>
      <c r="O177" s="387"/>
      <c r="P177" s="387"/>
      <c r="Q177"/>
      <c r="R177" s="419"/>
      <c r="S177" s="419"/>
      <c r="T177" s="419"/>
      <c r="U177" s="419"/>
    </row>
    <row r="178" spans="1:21" x14ac:dyDescent="0.2">
      <c r="A178" s="287"/>
      <c r="B178" s="56">
        <v>2</v>
      </c>
      <c r="C178" s="56">
        <v>6</v>
      </c>
      <c r="D178" s="172" t="s">
        <v>89</v>
      </c>
      <c r="E178" s="210" t="s">
        <v>125</v>
      </c>
      <c r="F178" s="281"/>
      <c r="G178" s="210" t="s">
        <v>125</v>
      </c>
      <c r="H178" s="281"/>
      <c r="J178" s="277"/>
      <c r="K178" s="277"/>
      <c r="O178" s="387"/>
      <c r="P178" s="387"/>
      <c r="Q178"/>
      <c r="R178"/>
    </row>
    <row r="179" spans="1:21" x14ac:dyDescent="0.2">
      <c r="A179" s="287"/>
      <c r="B179" s="56"/>
      <c r="C179" s="56"/>
      <c r="D179" s="138"/>
      <c r="E179" s="280"/>
      <c r="F179" s="281"/>
      <c r="G179" s="280"/>
      <c r="H179" s="281"/>
      <c r="J179" s="277"/>
      <c r="K179" s="277"/>
      <c r="O179"/>
      <c r="P179"/>
      <c r="Q179"/>
      <c r="R179"/>
    </row>
    <row r="180" spans="1:21" x14ac:dyDescent="0.2">
      <c r="A180" s="199">
        <v>43859</v>
      </c>
      <c r="B180" s="133">
        <v>1</v>
      </c>
      <c r="C180" s="138">
        <v>5</v>
      </c>
      <c r="D180" s="172" t="s">
        <v>89</v>
      </c>
      <c r="E180" s="210" t="s">
        <v>125</v>
      </c>
      <c r="F180" s="29"/>
      <c r="G180" s="210" t="s">
        <v>125</v>
      </c>
      <c r="H180" s="29"/>
      <c r="J180" s="278"/>
      <c r="K180" s="278"/>
      <c r="O180"/>
      <c r="P180"/>
      <c r="Q180"/>
      <c r="R180"/>
    </row>
    <row r="181" spans="1:21" x14ac:dyDescent="0.2">
      <c r="A181" s="200"/>
      <c r="B181" s="133"/>
      <c r="C181" s="138">
        <v>6</v>
      </c>
      <c r="D181" s="172" t="s">
        <v>89</v>
      </c>
      <c r="E181" s="210" t="s">
        <v>125</v>
      </c>
      <c r="F181" s="29"/>
      <c r="G181" s="210" t="s">
        <v>125</v>
      </c>
      <c r="H181" s="29"/>
      <c r="J181" s="278"/>
      <c r="K181" s="278"/>
      <c r="O181"/>
      <c r="P181"/>
      <c r="Q181"/>
      <c r="R181"/>
    </row>
    <row r="182" spans="1:21" x14ac:dyDescent="0.2">
      <c r="A182" s="200"/>
      <c r="B182" s="133"/>
      <c r="C182" s="138">
        <v>7</v>
      </c>
      <c r="D182" s="172" t="s">
        <v>89</v>
      </c>
      <c r="E182" s="210" t="s">
        <v>125</v>
      </c>
      <c r="F182" s="29"/>
      <c r="G182" s="210" t="s">
        <v>125</v>
      </c>
      <c r="H182" s="29"/>
      <c r="J182" s="278"/>
      <c r="K182" s="278"/>
      <c r="O182"/>
      <c r="P182"/>
      <c r="Q182"/>
      <c r="R182"/>
    </row>
    <row r="183" spans="1:21" x14ac:dyDescent="0.2">
      <c r="A183" s="200"/>
      <c r="B183" s="133"/>
      <c r="C183" s="138"/>
      <c r="D183" s="138"/>
      <c r="E183" s="85"/>
      <c r="F183" s="29"/>
      <c r="G183" s="85"/>
      <c r="H183" s="29"/>
      <c r="J183" s="278"/>
      <c r="K183" s="278"/>
      <c r="O183"/>
      <c r="P183"/>
      <c r="Q183"/>
      <c r="R183"/>
    </row>
    <row r="184" spans="1:21" x14ac:dyDescent="0.2">
      <c r="A184" s="200"/>
      <c r="B184" s="133">
        <v>2</v>
      </c>
      <c r="C184" s="138">
        <v>4</v>
      </c>
      <c r="D184" s="172" t="s">
        <v>89</v>
      </c>
      <c r="E184" s="85">
        <v>600</v>
      </c>
      <c r="F184" s="29">
        <v>400</v>
      </c>
      <c r="G184" s="85">
        <v>1200</v>
      </c>
      <c r="H184" s="29">
        <v>600</v>
      </c>
      <c r="J184" s="278"/>
      <c r="K184" s="278"/>
      <c r="L184" s="294">
        <f>AVERAGE(E184,G184)</f>
        <v>900</v>
      </c>
      <c r="M184" s="294">
        <f>AVERAGE(F184,H184)</f>
        <v>500</v>
      </c>
      <c r="O184"/>
      <c r="P184"/>
      <c r="Q184"/>
      <c r="R184"/>
    </row>
    <row r="185" spans="1:21" x14ac:dyDescent="0.2">
      <c r="A185" s="200"/>
      <c r="B185" s="134"/>
      <c r="C185" s="138">
        <v>5</v>
      </c>
      <c r="D185" s="172" t="s">
        <v>89</v>
      </c>
      <c r="E185" s="210" t="s">
        <v>125</v>
      </c>
      <c r="F185" s="29"/>
      <c r="G185" s="210" t="s">
        <v>125</v>
      </c>
      <c r="H185" s="29"/>
      <c r="J185" s="278"/>
      <c r="K185" s="278"/>
      <c r="O185"/>
      <c r="P185"/>
      <c r="Q185"/>
      <c r="R185"/>
    </row>
    <row r="186" spans="1:21" x14ac:dyDescent="0.2">
      <c r="A186" s="200"/>
      <c r="B186" s="133"/>
      <c r="C186" s="56"/>
      <c r="D186" s="138"/>
      <c r="E186" s="280"/>
      <c r="F186" s="281"/>
      <c r="G186" s="280"/>
      <c r="H186" s="281"/>
      <c r="J186" s="277"/>
      <c r="K186" s="277"/>
      <c r="O186"/>
      <c r="P186"/>
      <c r="Q186"/>
      <c r="R186"/>
    </row>
    <row r="187" spans="1:21" x14ac:dyDescent="0.2">
      <c r="A187" s="101">
        <v>43864</v>
      </c>
      <c r="B187" s="133" t="s">
        <v>94</v>
      </c>
      <c r="C187" s="138">
        <v>8</v>
      </c>
      <c r="D187" s="172" t="s">
        <v>89</v>
      </c>
      <c r="E187" s="210" t="s">
        <v>125</v>
      </c>
      <c r="F187" s="281"/>
      <c r="G187" s="210" t="s">
        <v>125</v>
      </c>
      <c r="H187" s="281"/>
      <c r="J187" s="277"/>
      <c r="K187" s="277"/>
      <c r="O187"/>
      <c r="P187"/>
      <c r="Q187"/>
      <c r="R187"/>
    </row>
    <row r="188" spans="1:21" x14ac:dyDescent="0.2">
      <c r="A188" s="200"/>
      <c r="B188" s="133"/>
      <c r="C188" s="138">
        <v>9</v>
      </c>
      <c r="D188" s="172" t="s">
        <v>89</v>
      </c>
      <c r="E188" s="210" t="s">
        <v>125</v>
      </c>
      <c r="F188" s="281"/>
      <c r="G188" s="210" t="s">
        <v>125</v>
      </c>
      <c r="H188" s="281"/>
      <c r="J188" s="277"/>
      <c r="K188" s="277"/>
      <c r="O188"/>
      <c r="P188"/>
      <c r="Q188"/>
      <c r="R188"/>
    </row>
    <row r="189" spans="1:21" x14ac:dyDescent="0.2">
      <c r="A189" s="200"/>
      <c r="B189" s="133"/>
      <c r="C189" s="138"/>
      <c r="D189" s="138"/>
      <c r="E189" s="280"/>
      <c r="F189" s="281"/>
      <c r="G189" s="280"/>
      <c r="H189" s="281"/>
      <c r="J189" s="277"/>
      <c r="K189" s="277"/>
      <c r="O189"/>
      <c r="P189"/>
      <c r="Q189"/>
      <c r="R189"/>
    </row>
    <row r="190" spans="1:21" x14ac:dyDescent="0.2">
      <c r="A190" s="200"/>
      <c r="B190" s="133" t="s">
        <v>95</v>
      </c>
      <c r="C190" s="138">
        <v>9</v>
      </c>
      <c r="D190" s="172" t="s">
        <v>89</v>
      </c>
      <c r="E190" s="85" t="s">
        <v>110</v>
      </c>
      <c r="F190" s="29" t="s">
        <v>110</v>
      </c>
      <c r="G190" s="280">
        <v>800</v>
      </c>
      <c r="H190" s="29" t="s">
        <v>43</v>
      </c>
      <c r="J190" s="277"/>
      <c r="K190" s="277"/>
      <c r="L190" s="294">
        <f>AVERAGE(E190,G190)</f>
        <v>800</v>
      </c>
      <c r="O190"/>
      <c r="P190"/>
      <c r="Q190"/>
      <c r="R190"/>
    </row>
    <row r="191" spans="1:21" x14ac:dyDescent="0.2">
      <c r="A191" s="200"/>
      <c r="B191" s="133"/>
      <c r="C191" s="133"/>
      <c r="D191" s="133"/>
      <c r="E191" s="85"/>
      <c r="F191" s="29"/>
      <c r="G191" s="280"/>
      <c r="H191" s="281"/>
      <c r="J191" s="277"/>
      <c r="K191" s="277"/>
      <c r="O191"/>
      <c r="P191"/>
      <c r="Q191"/>
      <c r="R191"/>
    </row>
    <row r="192" spans="1:21" x14ac:dyDescent="0.2">
      <c r="A192" s="200"/>
      <c r="B192" s="133">
        <v>2</v>
      </c>
      <c r="C192" s="138">
        <v>10</v>
      </c>
      <c r="D192" s="172" t="s">
        <v>89</v>
      </c>
      <c r="E192" s="210" t="s">
        <v>125</v>
      </c>
      <c r="F192" s="281"/>
      <c r="G192" s="280">
        <v>800</v>
      </c>
      <c r="H192" s="281">
        <v>200</v>
      </c>
      <c r="J192" s="277"/>
      <c r="K192" s="277"/>
      <c r="L192" s="294">
        <f>AVERAGE(E192,G192)</f>
        <v>800</v>
      </c>
      <c r="M192" s="294">
        <f>AVERAGE(F192,H192)</f>
        <v>200</v>
      </c>
      <c r="O192"/>
      <c r="P192"/>
      <c r="Q192"/>
      <c r="R192"/>
    </row>
    <row r="193" spans="1:18" x14ac:dyDescent="0.2">
      <c r="A193" s="200"/>
      <c r="B193" s="133"/>
      <c r="C193" s="133">
        <v>11</v>
      </c>
      <c r="D193" s="172" t="s">
        <v>89</v>
      </c>
      <c r="E193" s="210" t="s">
        <v>125</v>
      </c>
      <c r="F193" s="281"/>
      <c r="G193" s="210" t="s">
        <v>125</v>
      </c>
      <c r="H193" s="281"/>
      <c r="J193" s="277"/>
      <c r="K193" s="277"/>
      <c r="O193"/>
      <c r="P193"/>
      <c r="Q193"/>
      <c r="R193"/>
    </row>
    <row r="194" spans="1:18" x14ac:dyDescent="0.2">
      <c r="A194" s="200"/>
      <c r="B194" s="133"/>
      <c r="C194" s="56"/>
      <c r="D194" s="138"/>
      <c r="E194" s="280"/>
      <c r="F194" s="281"/>
      <c r="G194" s="280"/>
      <c r="H194" s="281"/>
      <c r="J194" s="277"/>
      <c r="K194" s="277"/>
      <c r="O194"/>
      <c r="P194"/>
      <c r="Q194"/>
      <c r="R194"/>
    </row>
    <row r="195" spans="1:18" x14ac:dyDescent="0.2">
      <c r="A195" s="200"/>
      <c r="B195" s="56">
        <v>3</v>
      </c>
      <c r="C195" s="56">
        <v>6</v>
      </c>
      <c r="D195" s="172" t="s">
        <v>89</v>
      </c>
      <c r="E195" s="280">
        <v>1200</v>
      </c>
      <c r="F195" s="281">
        <v>1000</v>
      </c>
      <c r="G195" s="210" t="s">
        <v>125</v>
      </c>
      <c r="H195" s="281"/>
      <c r="J195" s="277"/>
      <c r="K195" s="277"/>
      <c r="L195" s="294">
        <f>AVERAGE(E195,G195)</f>
        <v>1200</v>
      </c>
      <c r="M195" s="294">
        <f>AVERAGE(F195,H195)</f>
        <v>1000</v>
      </c>
      <c r="O195"/>
      <c r="P195"/>
      <c r="Q195"/>
      <c r="R195"/>
    </row>
    <row r="196" spans="1:18" x14ac:dyDescent="0.2">
      <c r="A196" s="200"/>
      <c r="B196" s="133"/>
      <c r="C196" s="56">
        <v>7</v>
      </c>
      <c r="D196" s="172" t="s">
        <v>89</v>
      </c>
      <c r="E196" s="210" t="s">
        <v>125</v>
      </c>
      <c r="F196" s="281"/>
      <c r="G196" s="210" t="s">
        <v>125</v>
      </c>
      <c r="H196" s="281"/>
      <c r="J196" s="277"/>
      <c r="K196" s="277"/>
      <c r="O196"/>
      <c r="P196"/>
      <c r="Q196"/>
      <c r="R196"/>
    </row>
    <row r="197" spans="1:18" x14ac:dyDescent="0.2">
      <c r="A197" s="200"/>
      <c r="B197" s="133"/>
      <c r="C197" s="56">
        <v>8</v>
      </c>
      <c r="D197" s="172" t="s">
        <v>89</v>
      </c>
      <c r="E197" s="280">
        <v>1200</v>
      </c>
      <c r="F197" s="281">
        <v>1000</v>
      </c>
      <c r="G197" s="210" t="s">
        <v>125</v>
      </c>
      <c r="H197" s="281"/>
      <c r="J197" s="277"/>
      <c r="K197" s="277"/>
      <c r="L197" s="294">
        <f>AVERAGE(E197,G197)</f>
        <v>1200</v>
      </c>
      <c r="M197" s="294">
        <f>AVERAGE(F197,H197)</f>
        <v>1000</v>
      </c>
      <c r="O197"/>
      <c r="P197"/>
      <c r="Q197"/>
      <c r="R197"/>
    </row>
    <row r="198" spans="1:18" x14ac:dyDescent="0.2">
      <c r="A198" s="200"/>
      <c r="B198" s="133"/>
      <c r="C198" s="56">
        <v>9</v>
      </c>
      <c r="D198" s="172" t="s">
        <v>89</v>
      </c>
      <c r="E198" s="210" t="s">
        <v>125</v>
      </c>
      <c r="F198" s="281"/>
      <c r="G198" s="210" t="s">
        <v>125</v>
      </c>
      <c r="H198" s="281"/>
      <c r="J198" s="277"/>
      <c r="K198" s="277"/>
      <c r="O198"/>
      <c r="P198"/>
      <c r="Q198"/>
      <c r="R198"/>
    </row>
    <row r="199" spans="1:18" x14ac:dyDescent="0.2">
      <c r="A199" s="200"/>
      <c r="B199" s="133"/>
      <c r="C199" s="56"/>
      <c r="D199" s="138"/>
      <c r="E199" s="280"/>
      <c r="F199" s="281"/>
      <c r="G199" s="280"/>
      <c r="H199" s="281"/>
      <c r="J199" s="277"/>
      <c r="K199" s="277"/>
      <c r="O199"/>
      <c r="P199"/>
      <c r="Q199"/>
      <c r="R199"/>
    </row>
    <row r="200" spans="1:18" x14ac:dyDescent="0.2">
      <c r="A200" s="199">
        <v>43866</v>
      </c>
      <c r="B200" s="56">
        <v>1</v>
      </c>
      <c r="C200" s="56">
        <v>8</v>
      </c>
      <c r="D200" s="172" t="s">
        <v>89</v>
      </c>
      <c r="E200" s="210" t="s">
        <v>125</v>
      </c>
      <c r="F200" s="281"/>
      <c r="G200" s="210" t="s">
        <v>125</v>
      </c>
      <c r="H200" s="281"/>
      <c r="J200" s="277"/>
      <c r="K200" s="277"/>
      <c r="O200"/>
      <c r="P200"/>
      <c r="Q200"/>
      <c r="R200"/>
    </row>
    <row r="201" spans="1:18" x14ac:dyDescent="0.2">
      <c r="A201" s="200"/>
      <c r="B201" s="56"/>
      <c r="C201" s="56"/>
      <c r="D201" s="138"/>
      <c r="E201" s="280"/>
      <c r="F201" s="281"/>
      <c r="G201" s="280"/>
      <c r="H201" s="281"/>
      <c r="J201" s="277"/>
      <c r="K201" s="277"/>
      <c r="O201"/>
      <c r="P201"/>
      <c r="Q201"/>
      <c r="R201"/>
    </row>
    <row r="202" spans="1:18" x14ac:dyDescent="0.2">
      <c r="A202" s="200"/>
      <c r="B202" s="56">
        <v>2</v>
      </c>
      <c r="C202" s="56">
        <v>3</v>
      </c>
      <c r="D202" s="172" t="s">
        <v>89</v>
      </c>
      <c r="E202" s="210" t="s">
        <v>125</v>
      </c>
      <c r="F202" s="281"/>
      <c r="G202" s="210" t="s">
        <v>125</v>
      </c>
      <c r="H202" s="281"/>
      <c r="J202" s="277"/>
      <c r="K202" s="277"/>
      <c r="O202"/>
      <c r="P202"/>
      <c r="Q202"/>
      <c r="R202"/>
    </row>
    <row r="203" spans="1:18" x14ac:dyDescent="0.2">
      <c r="A203" s="200"/>
      <c r="B203" s="56"/>
      <c r="C203" s="56"/>
      <c r="D203" s="138"/>
      <c r="E203" s="280"/>
      <c r="F203" s="281"/>
      <c r="G203" s="280"/>
      <c r="H203" s="281"/>
      <c r="J203" s="277"/>
      <c r="K203" s="277"/>
      <c r="O203"/>
      <c r="P203"/>
      <c r="Q203"/>
      <c r="R203"/>
    </row>
    <row r="204" spans="1:18" x14ac:dyDescent="0.2">
      <c r="A204" s="199">
        <v>43871</v>
      </c>
      <c r="B204" s="56">
        <v>1</v>
      </c>
      <c r="C204" s="56">
        <v>9</v>
      </c>
      <c r="D204" s="172" t="s">
        <v>89</v>
      </c>
      <c r="E204" s="280">
        <v>800</v>
      </c>
      <c r="F204" s="281">
        <v>600</v>
      </c>
      <c r="G204" s="280">
        <v>800</v>
      </c>
      <c r="H204" s="281">
        <v>800</v>
      </c>
      <c r="J204" s="277"/>
      <c r="K204" s="277"/>
      <c r="L204" s="294">
        <f>AVERAGE(E204,G204)</f>
        <v>800</v>
      </c>
      <c r="M204" s="294">
        <f>AVERAGE(F204,H204)</f>
        <v>700</v>
      </c>
      <c r="O204"/>
      <c r="P204"/>
      <c r="Q204"/>
      <c r="R204"/>
    </row>
    <row r="205" spans="1:18" x14ac:dyDescent="0.2">
      <c r="A205" s="200"/>
      <c r="B205" s="56"/>
      <c r="C205" s="56">
        <v>10</v>
      </c>
      <c r="D205" s="172" t="s">
        <v>89</v>
      </c>
      <c r="E205" s="210" t="s">
        <v>125</v>
      </c>
      <c r="F205" s="281"/>
      <c r="G205" s="210" t="s">
        <v>125</v>
      </c>
      <c r="H205" s="281"/>
      <c r="J205" s="277"/>
      <c r="K205" s="277"/>
      <c r="O205"/>
      <c r="P205"/>
      <c r="Q205"/>
      <c r="R205"/>
    </row>
    <row r="206" spans="1:18" x14ac:dyDescent="0.2">
      <c r="A206" s="193"/>
      <c r="B206" s="56"/>
      <c r="C206" s="56">
        <v>11</v>
      </c>
      <c r="D206" s="172" t="s">
        <v>89</v>
      </c>
      <c r="E206" s="280">
        <v>800</v>
      </c>
      <c r="F206" s="281">
        <v>400</v>
      </c>
      <c r="G206" s="280">
        <v>400</v>
      </c>
      <c r="H206" s="281">
        <v>400</v>
      </c>
      <c r="J206" s="277"/>
      <c r="K206" s="277"/>
      <c r="L206" s="294">
        <f>AVERAGE(E206,G206)</f>
        <v>600</v>
      </c>
      <c r="M206" s="294">
        <f>AVERAGE(F206,H206)</f>
        <v>400</v>
      </c>
      <c r="O206"/>
      <c r="P206"/>
      <c r="Q206"/>
      <c r="R206"/>
    </row>
    <row r="207" spans="1:18" x14ac:dyDescent="0.2">
      <c r="A207" s="193"/>
      <c r="B207" s="56"/>
      <c r="C207" s="56">
        <v>12</v>
      </c>
      <c r="D207" s="172" t="s">
        <v>89</v>
      </c>
      <c r="E207" s="85" t="s">
        <v>110</v>
      </c>
      <c r="F207" s="29" t="s">
        <v>110</v>
      </c>
      <c r="G207" s="280">
        <v>400</v>
      </c>
      <c r="H207" s="29" t="s">
        <v>43</v>
      </c>
      <c r="J207" s="277"/>
      <c r="K207" s="277"/>
      <c r="L207" s="294">
        <f>AVERAGE(E207,G207)</f>
        <v>400</v>
      </c>
      <c r="O207"/>
      <c r="P207"/>
      <c r="Q207"/>
      <c r="R207"/>
    </row>
    <row r="208" spans="1:18" x14ac:dyDescent="0.2">
      <c r="A208" s="193"/>
      <c r="B208" s="56"/>
      <c r="C208" s="56"/>
      <c r="D208" s="138"/>
      <c r="E208" s="280"/>
      <c r="F208" s="281"/>
      <c r="G208" s="280"/>
      <c r="H208" s="281"/>
      <c r="J208" s="277"/>
      <c r="K208" s="277"/>
      <c r="O208"/>
      <c r="P208"/>
      <c r="Q208"/>
      <c r="R208"/>
    </row>
    <row r="209" spans="1:18" x14ac:dyDescent="0.2">
      <c r="A209" s="193"/>
      <c r="B209" s="56">
        <v>3</v>
      </c>
      <c r="C209" s="56">
        <v>8</v>
      </c>
      <c r="D209" s="172" t="s">
        <v>89</v>
      </c>
      <c r="E209" s="210" t="s">
        <v>125</v>
      </c>
      <c r="F209" s="281"/>
      <c r="G209" s="210" t="s">
        <v>125</v>
      </c>
      <c r="H209" s="281"/>
      <c r="J209" s="277"/>
      <c r="K209" s="277"/>
      <c r="O209"/>
      <c r="P209"/>
      <c r="Q209"/>
      <c r="R209"/>
    </row>
    <row r="210" spans="1:18" x14ac:dyDescent="0.2">
      <c r="A210" s="193"/>
      <c r="B210" s="56"/>
      <c r="C210" s="56">
        <v>9</v>
      </c>
      <c r="D210" s="172" t="s">
        <v>89</v>
      </c>
      <c r="E210" s="210" t="s">
        <v>125</v>
      </c>
      <c r="F210" s="281"/>
      <c r="G210" s="210" t="s">
        <v>125</v>
      </c>
      <c r="H210" s="281"/>
      <c r="J210" s="277"/>
      <c r="K210" s="277"/>
      <c r="O210"/>
      <c r="P210"/>
      <c r="Q210"/>
      <c r="R210"/>
    </row>
    <row r="211" spans="1:18" x14ac:dyDescent="0.2">
      <c r="A211" s="193"/>
      <c r="B211" s="56"/>
      <c r="C211" s="56">
        <v>10</v>
      </c>
      <c r="D211" s="172" t="s">
        <v>89</v>
      </c>
      <c r="E211" s="210" t="s">
        <v>125</v>
      </c>
      <c r="F211" s="281"/>
      <c r="G211" s="210" t="s">
        <v>125</v>
      </c>
      <c r="H211" s="281"/>
      <c r="J211" s="277"/>
      <c r="K211" s="277"/>
      <c r="O211"/>
      <c r="P211"/>
      <c r="Q211"/>
      <c r="R211"/>
    </row>
    <row r="212" spans="1:18" x14ac:dyDescent="0.2">
      <c r="A212" s="193"/>
      <c r="B212" s="56"/>
      <c r="C212" s="56">
        <v>11</v>
      </c>
      <c r="D212" s="172" t="s">
        <v>89</v>
      </c>
      <c r="E212" s="210" t="s">
        <v>125</v>
      </c>
      <c r="F212" s="281"/>
      <c r="G212" s="210" t="s">
        <v>125</v>
      </c>
      <c r="H212" s="281"/>
      <c r="J212" s="277"/>
      <c r="K212" s="277"/>
      <c r="O212"/>
      <c r="P212"/>
      <c r="Q212"/>
      <c r="R212"/>
    </row>
    <row r="213" spans="1:18" x14ac:dyDescent="0.2">
      <c r="A213" s="193"/>
      <c r="B213" s="56"/>
      <c r="C213" s="56">
        <v>12</v>
      </c>
      <c r="D213" s="172" t="s">
        <v>89</v>
      </c>
      <c r="E213" s="280">
        <v>600</v>
      </c>
      <c r="F213" s="281">
        <v>600</v>
      </c>
      <c r="G213" s="280">
        <v>600</v>
      </c>
      <c r="H213" s="281">
        <v>600</v>
      </c>
      <c r="J213" s="277"/>
      <c r="K213" s="277"/>
      <c r="L213" s="294">
        <f>AVERAGE(E213,G213)</f>
        <v>600</v>
      </c>
      <c r="M213" s="294">
        <f>AVERAGE(F213,H213)</f>
        <v>600</v>
      </c>
      <c r="O213"/>
      <c r="P213"/>
      <c r="Q213"/>
      <c r="R213"/>
    </row>
    <row r="214" spans="1:18" x14ac:dyDescent="0.2">
      <c r="A214" s="193"/>
      <c r="B214" s="56"/>
      <c r="C214" s="56"/>
      <c r="D214" s="138"/>
      <c r="E214" s="280"/>
      <c r="F214" s="281"/>
      <c r="G214" s="280"/>
      <c r="H214" s="281"/>
      <c r="J214" s="277"/>
      <c r="K214" s="277"/>
      <c r="O214"/>
      <c r="P214"/>
      <c r="Q214"/>
      <c r="R214"/>
    </row>
    <row r="215" spans="1:18" x14ac:dyDescent="0.2">
      <c r="A215" s="193"/>
      <c r="B215" s="56">
        <v>4</v>
      </c>
      <c r="C215" s="56">
        <v>5</v>
      </c>
      <c r="D215" s="172" t="s">
        <v>89</v>
      </c>
      <c r="E215" s="210" t="s">
        <v>125</v>
      </c>
      <c r="F215" s="281"/>
      <c r="G215" s="210" t="s">
        <v>125</v>
      </c>
      <c r="H215" s="281"/>
      <c r="J215" s="277"/>
      <c r="K215" s="69" t="s">
        <v>78</v>
      </c>
      <c r="L215" s="310">
        <f>AVERAGE(L164:L213)</f>
        <v>794.73684210526312</v>
      </c>
      <c r="M215" s="310">
        <f>AVERAGE(M164:M213)</f>
        <v>363.33333333333331</v>
      </c>
      <c r="O215"/>
      <c r="P215"/>
      <c r="Q215"/>
      <c r="R215"/>
    </row>
    <row r="216" spans="1:18" x14ac:dyDescent="0.2">
      <c r="A216" s="193"/>
      <c r="B216" s="56"/>
      <c r="C216" s="56">
        <v>6</v>
      </c>
      <c r="D216" s="172" t="s">
        <v>89</v>
      </c>
      <c r="E216" s="210" t="s">
        <v>125</v>
      </c>
      <c r="F216" s="281"/>
      <c r="G216" s="210" t="s">
        <v>125</v>
      </c>
      <c r="H216" s="281"/>
      <c r="J216" s="277"/>
      <c r="K216" s="5" t="s">
        <v>79</v>
      </c>
      <c r="L216" s="311">
        <f>STDEV(L164:L213)/(SQRT(COUNT(L164:L213)))</f>
        <v>60.44362518228845</v>
      </c>
      <c r="M216" s="311">
        <f>STDEV(M164:M213)/(SQRT(COUNT(M164:M213)))</f>
        <v>105.16049713999149</v>
      </c>
      <c r="O216"/>
      <c r="P216"/>
      <c r="Q216"/>
      <c r="R216"/>
    </row>
    <row r="217" spans="1:18" x14ac:dyDescent="0.2">
      <c r="A217" s="193"/>
      <c r="B217" s="56"/>
      <c r="C217" s="56">
        <v>7</v>
      </c>
      <c r="D217" s="172" t="s">
        <v>89</v>
      </c>
      <c r="E217" s="210" t="s">
        <v>125</v>
      </c>
      <c r="F217" s="281"/>
      <c r="G217" s="210" t="s">
        <v>125</v>
      </c>
      <c r="H217" s="281"/>
      <c r="J217" s="277"/>
      <c r="K217" s="5" t="s">
        <v>82</v>
      </c>
      <c r="L217" s="292">
        <f>COUNT(L164:L213)</f>
        <v>19</v>
      </c>
      <c r="M217" s="292">
        <f>COUNT(M164:M213)</f>
        <v>15</v>
      </c>
      <c r="O217"/>
      <c r="P217"/>
      <c r="Q217"/>
      <c r="R217"/>
    </row>
    <row r="218" spans="1:18" x14ac:dyDescent="0.2">
      <c r="A218" s="193"/>
      <c r="B218" s="56"/>
      <c r="C218" s="186"/>
      <c r="D218" s="144"/>
      <c r="E218" s="146"/>
      <c r="F218" s="145"/>
      <c r="G218" s="146"/>
      <c r="H218" s="145"/>
      <c r="J218" s="277"/>
      <c r="K218" s="277"/>
      <c r="O218"/>
      <c r="P218"/>
      <c r="Q218"/>
      <c r="R218"/>
    </row>
    <row r="219" spans="1:18" ht="17" thickBot="1" x14ac:dyDescent="0.25">
      <c r="A219" s="214">
        <v>43872</v>
      </c>
      <c r="B219" s="130">
        <v>1</v>
      </c>
      <c r="C219" s="130">
        <v>1</v>
      </c>
      <c r="D219" s="176" t="s">
        <v>89</v>
      </c>
      <c r="E219" s="210" t="s">
        <v>125</v>
      </c>
      <c r="F219" s="26"/>
      <c r="G219" s="210" t="s">
        <v>125</v>
      </c>
      <c r="H219" s="26"/>
      <c r="K219" s="295"/>
      <c r="O219"/>
      <c r="P219"/>
      <c r="Q219"/>
      <c r="R219"/>
    </row>
    <row r="220" spans="1:18" ht="17" thickBot="1" x14ac:dyDescent="0.25">
      <c r="A220" s="199"/>
      <c r="B220" s="277"/>
      <c r="C220" s="56"/>
      <c r="D220" s="301"/>
      <c r="E220" s="300"/>
      <c r="F220" s="278"/>
      <c r="G220" s="300"/>
      <c r="H220" s="281"/>
      <c r="K220" s="69"/>
      <c r="O220"/>
      <c r="P220"/>
      <c r="Q220"/>
      <c r="R220"/>
    </row>
    <row r="221" spans="1:18" ht="17" thickBot="1" x14ac:dyDescent="0.25">
      <c r="A221" s="297"/>
      <c r="B221" s="284"/>
      <c r="C221" s="137" t="s">
        <v>201</v>
      </c>
      <c r="D221" s="298" t="s">
        <v>205</v>
      </c>
      <c r="E221" s="108">
        <v>39</v>
      </c>
      <c r="F221" s="275"/>
      <c r="G221" s="274">
        <v>37</v>
      </c>
      <c r="H221" s="285"/>
      <c r="K221" s="69"/>
      <c r="L221" s="292"/>
      <c r="O221"/>
      <c r="P221"/>
      <c r="Q221"/>
      <c r="R221"/>
    </row>
    <row r="222" spans="1:18" x14ac:dyDescent="0.2">
      <c r="A222" s="197"/>
      <c r="B222" s="198"/>
      <c r="C222" s="155" t="s">
        <v>82</v>
      </c>
      <c r="D222" s="155" t="s">
        <v>202</v>
      </c>
      <c r="E222" s="286">
        <f t="shared" ref="E222:H222" si="12">COUNT(E164:E219)</f>
        <v>10</v>
      </c>
      <c r="F222" s="286">
        <f>COUNT(F164:F219)</f>
        <v>8</v>
      </c>
      <c r="G222" s="286">
        <f t="shared" si="12"/>
        <v>14</v>
      </c>
      <c r="H222" s="110">
        <f t="shared" si="12"/>
        <v>12</v>
      </c>
      <c r="K222"/>
      <c r="L222" s="292"/>
      <c r="O222"/>
      <c r="P222"/>
      <c r="Q222"/>
      <c r="R222"/>
    </row>
    <row r="223" spans="1:18" x14ac:dyDescent="0.2">
      <c r="A223" s="193"/>
      <c r="B223" s="133"/>
      <c r="C223" s="133"/>
      <c r="D223" s="140" t="s">
        <v>78</v>
      </c>
      <c r="E223" s="288">
        <f t="shared" ref="E223:H223" si="13">AVERAGE(E164:E219)</f>
        <v>740</v>
      </c>
      <c r="F223" s="288">
        <f t="shared" si="13"/>
        <v>625</v>
      </c>
      <c r="G223" s="288">
        <f t="shared" si="13"/>
        <v>785.71428571428567</v>
      </c>
      <c r="H223" s="194">
        <f t="shared" si="13"/>
        <v>225</v>
      </c>
      <c r="K223"/>
      <c r="L223" s="292"/>
      <c r="O223"/>
      <c r="P223"/>
      <c r="Q223"/>
      <c r="R223"/>
    </row>
    <row r="224" spans="1:18" ht="17" thickBot="1" x14ac:dyDescent="0.25">
      <c r="A224" s="195"/>
      <c r="B224" s="136"/>
      <c r="C224" s="136"/>
      <c r="D224" s="141" t="s">
        <v>79</v>
      </c>
      <c r="E224" s="283">
        <f t="shared" ref="E224:H224" si="14">STDEV(E164:E219)/SQRT(COUNT(E164:E219))</f>
        <v>89.69082698049138</v>
      </c>
      <c r="F224" s="283">
        <f t="shared" si="14"/>
        <v>127.82521548695199</v>
      </c>
      <c r="G224" s="283">
        <f t="shared" si="14"/>
        <v>74.018963160654522</v>
      </c>
      <c r="H224" s="196">
        <f t="shared" si="14"/>
        <v>85.391256382996659</v>
      </c>
      <c r="J224" s="279"/>
      <c r="K224" s="279"/>
      <c r="O224"/>
      <c r="P224"/>
      <c r="Q224"/>
      <c r="R224"/>
    </row>
    <row r="225" spans="1:18" x14ac:dyDescent="0.2">
      <c r="B225" s="282"/>
      <c r="C225" s="282"/>
      <c r="E225" s="282"/>
      <c r="F225" s="282"/>
      <c r="G225" s="282"/>
      <c r="H225" s="282"/>
      <c r="J225" s="66"/>
      <c r="K225" s="278"/>
      <c r="O225"/>
      <c r="P225"/>
      <c r="Q225"/>
      <c r="R225"/>
    </row>
    <row r="226" spans="1:18" x14ac:dyDescent="0.2">
      <c r="B226" s="282"/>
      <c r="C226" s="282"/>
      <c r="E226" s="282"/>
      <c r="F226" s="282"/>
      <c r="G226" s="282"/>
      <c r="H226" s="282"/>
      <c r="J226" s="66"/>
      <c r="K226" s="278"/>
      <c r="O226"/>
      <c r="P226"/>
      <c r="Q226"/>
      <c r="R226"/>
    </row>
    <row r="227" spans="1:18" ht="17" thickBot="1" x14ac:dyDescent="0.25">
      <c r="B227" s="282"/>
      <c r="C227" s="282"/>
      <c r="E227" s="282"/>
      <c r="F227" s="282"/>
      <c r="G227" s="282"/>
      <c r="H227" s="282"/>
      <c r="J227" s="66"/>
      <c r="K227" s="278"/>
      <c r="O227"/>
      <c r="P227"/>
      <c r="Q227"/>
      <c r="R227"/>
    </row>
    <row r="228" spans="1:18" ht="22" thickBot="1" x14ac:dyDescent="0.3">
      <c r="A228" s="484" t="s">
        <v>213</v>
      </c>
      <c r="B228" s="485"/>
      <c r="C228" s="485"/>
      <c r="D228" s="485"/>
      <c r="E228" s="485"/>
      <c r="F228" s="485"/>
      <c r="G228" s="485"/>
      <c r="H228" s="486"/>
      <c r="J228" s="225"/>
      <c r="K228" s="225"/>
      <c r="O228"/>
      <c r="P228"/>
      <c r="Q228"/>
      <c r="R228"/>
    </row>
    <row r="229" spans="1:18" ht="17" thickBot="1" x14ac:dyDescent="0.25">
      <c r="A229" s="197"/>
      <c r="B229" s="276"/>
      <c r="C229" s="9"/>
      <c r="D229" s="170"/>
      <c r="E229" s="487" t="s">
        <v>98</v>
      </c>
      <c r="F229" s="488"/>
      <c r="G229" s="488"/>
      <c r="H229" s="489"/>
      <c r="J229" s="306"/>
      <c r="K229" s="306"/>
      <c r="O229"/>
      <c r="P229"/>
      <c r="Q229"/>
      <c r="R229"/>
    </row>
    <row r="230" spans="1:18" ht="17" thickBot="1" x14ac:dyDescent="0.25">
      <c r="A230" s="195"/>
      <c r="B230" s="14"/>
      <c r="C230" s="13"/>
      <c r="D230" s="207"/>
      <c r="E230" s="487" t="s">
        <v>207</v>
      </c>
      <c r="F230" s="488"/>
      <c r="G230" s="487" t="s">
        <v>208</v>
      </c>
      <c r="H230" s="489"/>
      <c r="J230" s="306"/>
      <c r="K230" s="306"/>
      <c r="O230"/>
      <c r="P230"/>
      <c r="Q230"/>
      <c r="R230"/>
    </row>
    <row r="231" spans="1:18" ht="17" thickBot="1" x14ac:dyDescent="0.25">
      <c r="A231" s="108" t="s">
        <v>0</v>
      </c>
      <c r="B231" s="137" t="s">
        <v>1</v>
      </c>
      <c r="C231" s="137" t="s">
        <v>2</v>
      </c>
      <c r="D231" s="137" t="s">
        <v>162</v>
      </c>
      <c r="E231" s="302" t="s">
        <v>23</v>
      </c>
      <c r="F231" s="303" t="s">
        <v>24</v>
      </c>
      <c r="G231" s="302" t="s">
        <v>23</v>
      </c>
      <c r="H231" s="303" t="s">
        <v>24</v>
      </c>
      <c r="J231" s="66"/>
      <c r="K231" s="278"/>
      <c r="O231"/>
      <c r="P231"/>
      <c r="Q231"/>
      <c r="R231"/>
    </row>
    <row r="232" spans="1:18" ht="17" thickBot="1" x14ac:dyDescent="0.25">
      <c r="A232" s="304">
        <v>43719</v>
      </c>
      <c r="B232" s="305" t="s">
        <v>160</v>
      </c>
      <c r="C232" s="187" t="s">
        <v>53</v>
      </c>
      <c r="D232" s="133" t="s">
        <v>57</v>
      </c>
      <c r="E232" s="129">
        <v>50</v>
      </c>
      <c r="F232" s="148">
        <v>50</v>
      </c>
      <c r="G232" s="129">
        <v>100</v>
      </c>
      <c r="H232" s="148">
        <v>50</v>
      </c>
      <c r="J232" s="66"/>
      <c r="K232" s="278"/>
      <c r="O232"/>
      <c r="P232"/>
      <c r="Q232"/>
      <c r="R232"/>
    </row>
    <row r="233" spans="1:18" x14ac:dyDescent="0.2">
      <c r="A233" s="304">
        <v>43720</v>
      </c>
      <c r="B233" s="56">
        <v>4</v>
      </c>
      <c r="C233" s="72">
        <v>1</v>
      </c>
      <c r="D233" s="133" t="s">
        <v>57</v>
      </c>
      <c r="E233" s="129">
        <v>300</v>
      </c>
      <c r="F233" s="84" t="s">
        <v>80</v>
      </c>
      <c r="G233" s="129">
        <v>300</v>
      </c>
      <c r="H233" s="10">
        <v>0</v>
      </c>
      <c r="J233" s="66"/>
      <c r="K233" s="278"/>
      <c r="O233"/>
      <c r="P233"/>
      <c r="Q233"/>
      <c r="R233"/>
    </row>
    <row r="234" spans="1:18" ht="17" thickBot="1" x14ac:dyDescent="0.25">
      <c r="B234" s="56"/>
      <c r="C234" s="72">
        <v>2</v>
      </c>
      <c r="D234" s="133" t="s">
        <v>57</v>
      </c>
      <c r="E234" s="56">
        <v>300</v>
      </c>
      <c r="F234" s="29" t="s">
        <v>80</v>
      </c>
      <c r="G234" s="56">
        <v>300</v>
      </c>
      <c r="H234" s="281">
        <v>0</v>
      </c>
      <c r="J234" s="66"/>
      <c r="K234" s="278"/>
      <c r="O234"/>
      <c r="P234"/>
      <c r="Q234"/>
      <c r="R234"/>
    </row>
    <row r="235" spans="1:18" x14ac:dyDescent="0.2">
      <c r="A235" s="15">
        <v>43732</v>
      </c>
      <c r="B235" s="56">
        <v>1</v>
      </c>
      <c r="C235" s="72">
        <v>1</v>
      </c>
      <c r="D235" s="133" t="s">
        <v>57</v>
      </c>
      <c r="E235" s="56">
        <v>500</v>
      </c>
      <c r="F235" s="281">
        <v>400</v>
      </c>
      <c r="G235" s="56">
        <v>500</v>
      </c>
      <c r="H235" s="281">
        <v>400</v>
      </c>
      <c r="J235" s="66"/>
      <c r="K235" s="278"/>
      <c r="O235"/>
      <c r="P235"/>
      <c r="Q235"/>
      <c r="R235"/>
    </row>
    <row r="236" spans="1:18" x14ac:dyDescent="0.2">
      <c r="B236" s="56">
        <v>3</v>
      </c>
      <c r="C236" s="72">
        <v>3</v>
      </c>
      <c r="D236" s="133" t="s">
        <v>57</v>
      </c>
      <c r="E236" s="56">
        <v>400</v>
      </c>
      <c r="F236" s="281">
        <v>300</v>
      </c>
      <c r="G236" s="56">
        <v>500</v>
      </c>
      <c r="H236" s="281">
        <v>300</v>
      </c>
      <c r="J236" s="66"/>
      <c r="K236" s="278"/>
      <c r="O236"/>
      <c r="P236"/>
      <c r="Q236"/>
      <c r="R236"/>
    </row>
    <row r="237" spans="1:18" x14ac:dyDescent="0.2">
      <c r="B237" s="56">
        <v>4</v>
      </c>
      <c r="C237" s="72">
        <v>1</v>
      </c>
      <c r="D237" s="133" t="s">
        <v>57</v>
      </c>
      <c r="E237" s="56">
        <v>200</v>
      </c>
      <c r="F237" s="281">
        <v>100</v>
      </c>
      <c r="G237" s="56">
        <v>400</v>
      </c>
      <c r="H237" s="281" t="s">
        <v>39</v>
      </c>
      <c r="J237" s="278"/>
      <c r="K237" s="278"/>
      <c r="O237"/>
      <c r="P237"/>
      <c r="Q237"/>
      <c r="R237"/>
    </row>
    <row r="238" spans="1:18" x14ac:dyDescent="0.2">
      <c r="A238" s="304">
        <v>43734</v>
      </c>
      <c r="B238" s="56">
        <v>5</v>
      </c>
      <c r="C238" s="179" t="s">
        <v>164</v>
      </c>
      <c r="D238" s="133" t="s">
        <v>57</v>
      </c>
      <c r="E238" s="56">
        <v>400</v>
      </c>
      <c r="F238" s="281">
        <v>200</v>
      </c>
      <c r="G238" s="85" t="s">
        <v>110</v>
      </c>
      <c r="H238" s="29" t="s">
        <v>110</v>
      </c>
      <c r="J238" s="278"/>
      <c r="K238" s="278"/>
      <c r="O238"/>
      <c r="P238"/>
      <c r="Q238"/>
      <c r="R238"/>
    </row>
    <row r="239" spans="1:18" x14ac:dyDescent="0.2">
      <c r="B239" s="56"/>
      <c r="C239" s="179" t="s">
        <v>165</v>
      </c>
      <c r="D239" s="133" t="s">
        <v>57</v>
      </c>
      <c r="E239" s="56">
        <v>200</v>
      </c>
      <c r="F239" s="281">
        <v>100</v>
      </c>
      <c r="G239" s="85" t="s">
        <v>110</v>
      </c>
      <c r="H239" s="29" t="s">
        <v>110</v>
      </c>
      <c r="J239" s="225"/>
      <c r="K239" s="19"/>
    </row>
    <row r="240" spans="1:18" x14ac:dyDescent="0.2">
      <c r="B240" s="56">
        <v>7</v>
      </c>
      <c r="C240" s="179" t="s">
        <v>166</v>
      </c>
      <c r="D240" s="133" t="s">
        <v>57</v>
      </c>
      <c r="E240" s="56">
        <v>400</v>
      </c>
      <c r="F240" s="281">
        <v>200</v>
      </c>
      <c r="G240" s="56">
        <v>400</v>
      </c>
      <c r="H240" s="281">
        <v>200</v>
      </c>
      <c r="J240" s="225"/>
      <c r="K240" s="19"/>
    </row>
    <row r="241" spans="1:21" ht="17" thickBot="1" x14ac:dyDescent="0.25">
      <c r="A241" s="289"/>
      <c r="B241" s="168"/>
      <c r="C241" s="179"/>
      <c r="D241" s="133"/>
      <c r="E241" s="130"/>
      <c r="F241" s="26"/>
      <c r="G241" s="130"/>
      <c r="H241" s="26"/>
    </row>
    <row r="242" spans="1:21" ht="17" thickBot="1" x14ac:dyDescent="0.25">
      <c r="A242" s="297"/>
      <c r="B242" s="284"/>
      <c r="C242" s="137" t="s">
        <v>201</v>
      </c>
      <c r="D242" s="298" t="s">
        <v>209</v>
      </c>
      <c r="E242" s="487">
        <v>9</v>
      </c>
      <c r="F242" s="489"/>
      <c r="G242" s="487">
        <v>7</v>
      </c>
      <c r="H242" s="489"/>
      <c r="J242" s="277"/>
      <c r="K242" s="69"/>
      <c r="L242" s="310"/>
      <c r="M242" s="310"/>
      <c r="N242"/>
      <c r="O242"/>
      <c r="P242"/>
      <c r="Q242"/>
      <c r="R242"/>
    </row>
    <row r="243" spans="1:21" x14ac:dyDescent="0.2">
      <c r="A243" s="197"/>
      <c r="B243" s="198"/>
      <c r="C243" s="155" t="s">
        <v>82</v>
      </c>
      <c r="D243" s="155" t="s">
        <v>202</v>
      </c>
      <c r="E243" s="286">
        <f>COUNT(E232:E240)</f>
        <v>9</v>
      </c>
      <c r="F243" s="286">
        <f t="shared" ref="F243:H243" si="15">COUNT(F232:F240)</f>
        <v>7</v>
      </c>
      <c r="G243" s="286">
        <f t="shared" si="15"/>
        <v>7</v>
      </c>
      <c r="H243" s="110">
        <f t="shared" si="15"/>
        <v>6</v>
      </c>
      <c r="J243" s="291"/>
      <c r="L243" s="311"/>
      <c r="M243" s="311"/>
      <c r="N243"/>
      <c r="O243"/>
      <c r="P243"/>
      <c r="Q243"/>
      <c r="R243"/>
    </row>
    <row r="244" spans="1:21" x14ac:dyDescent="0.2">
      <c r="A244" s="193"/>
      <c r="B244" s="133"/>
      <c r="C244" s="133"/>
      <c r="D244" s="140" t="s">
        <v>78</v>
      </c>
      <c r="E244" s="288">
        <f>AVERAGE(E232:E240)</f>
        <v>305.55555555555554</v>
      </c>
      <c r="F244" s="288">
        <f t="shared" ref="F244:H244" si="16">AVERAGE(F232:F240)</f>
        <v>192.85714285714286</v>
      </c>
      <c r="G244" s="288">
        <f t="shared" si="16"/>
        <v>357.14285714285717</v>
      </c>
      <c r="H244" s="194">
        <f t="shared" si="16"/>
        <v>158.33333333333334</v>
      </c>
      <c r="J244" s="279"/>
      <c r="L244" s="292"/>
      <c r="M244" s="292"/>
      <c r="N244"/>
      <c r="O244"/>
      <c r="P244"/>
      <c r="Q244"/>
      <c r="R244"/>
    </row>
    <row r="245" spans="1:21" ht="17" thickBot="1" x14ac:dyDescent="0.25">
      <c r="A245" s="195"/>
      <c r="B245" s="136"/>
      <c r="C245" s="136"/>
      <c r="D245" s="141" t="s">
        <v>79</v>
      </c>
      <c r="E245" s="283">
        <f>STDEV(E232:E240)/SQRT(COUNT(E232:E240))</f>
        <v>45.980403770130145</v>
      </c>
      <c r="F245" s="283">
        <f t="shared" ref="F245:H245" si="17">STDEV(F232:F240)/SQRT(COUNT(F232:F240))</f>
        <v>46.83884660215714</v>
      </c>
      <c r="G245" s="283">
        <f t="shared" si="17"/>
        <v>52.812078601949601</v>
      </c>
      <c r="H245" s="196">
        <f t="shared" si="17"/>
        <v>68.819409406875266</v>
      </c>
      <c r="J245" s="279"/>
      <c r="K245" s="279"/>
      <c r="N245"/>
      <c r="O245"/>
      <c r="P245"/>
      <c r="Q245"/>
      <c r="R245"/>
    </row>
    <row r="248" spans="1:21" ht="17" thickBot="1" x14ac:dyDescent="0.25"/>
    <row r="249" spans="1:21" ht="22" thickBot="1" x14ac:dyDescent="0.3">
      <c r="A249" s="484" t="s">
        <v>244</v>
      </c>
      <c r="B249" s="485"/>
      <c r="C249" s="485"/>
      <c r="D249" s="485"/>
      <c r="E249" s="485"/>
      <c r="F249" s="485"/>
      <c r="G249" s="485"/>
      <c r="H249" s="486"/>
      <c r="L249" s="227"/>
      <c r="M249" s="227"/>
      <c r="N249" s="227"/>
      <c r="O249" s="418"/>
      <c r="P249" s="227"/>
      <c r="Q249" s="227"/>
      <c r="R249" s="19"/>
      <c r="S249" s="425"/>
      <c r="T249" s="425"/>
      <c r="U249" s="227"/>
    </row>
    <row r="250" spans="1:21" ht="17" thickBot="1" x14ac:dyDescent="0.25">
      <c r="A250" s="197"/>
      <c r="B250" s="403"/>
      <c r="C250" s="9"/>
      <c r="D250" s="170"/>
      <c r="E250" s="487" t="s">
        <v>98</v>
      </c>
      <c r="F250" s="488"/>
      <c r="G250" s="488"/>
      <c r="H250" s="489"/>
      <c r="L250" s="227"/>
      <c r="M250" s="227"/>
      <c r="N250" s="227"/>
      <c r="O250" s="418"/>
      <c r="P250" s="418"/>
      <c r="Q250" s="418"/>
      <c r="R250" s="19"/>
      <c r="S250" s="425"/>
      <c r="T250" s="418"/>
      <c r="U250" s="225"/>
    </row>
    <row r="251" spans="1:21" ht="17" thickBot="1" x14ac:dyDescent="0.25">
      <c r="A251" s="195"/>
      <c r="B251" s="14"/>
      <c r="C251" s="13"/>
      <c r="D251" s="207"/>
      <c r="E251" s="487" t="s">
        <v>207</v>
      </c>
      <c r="F251" s="488"/>
      <c r="G251" s="487" t="s">
        <v>208</v>
      </c>
      <c r="H251" s="489"/>
      <c r="L251" s="451"/>
      <c r="M251" s="451"/>
      <c r="N251" s="451"/>
      <c r="O251" s="418"/>
      <c r="P251" s="418"/>
      <c r="Q251" s="418"/>
      <c r="R251" s="19"/>
      <c r="S251" s="451"/>
      <c r="T251" s="451"/>
      <c r="U251" s="451"/>
    </row>
    <row r="252" spans="1:21" ht="17" thickBot="1" x14ac:dyDescent="0.25">
      <c r="A252" s="108" t="s">
        <v>0</v>
      </c>
      <c r="B252" s="137" t="s">
        <v>1</v>
      </c>
      <c r="C252" s="137" t="s">
        <v>2</v>
      </c>
      <c r="D252" s="137" t="s">
        <v>162</v>
      </c>
      <c r="E252" s="401" t="s">
        <v>23</v>
      </c>
      <c r="F252" s="402" t="s">
        <v>24</v>
      </c>
      <c r="G252" s="401" t="s">
        <v>23</v>
      </c>
      <c r="H252" s="402" t="s">
        <v>24</v>
      </c>
      <c r="L252" s="98"/>
      <c r="M252" s="98"/>
      <c r="N252" s="98"/>
      <c r="O252" s="418"/>
      <c r="P252" s="419"/>
      <c r="Q252" s="419"/>
      <c r="R252" s="19"/>
      <c r="S252" s="419"/>
      <c r="T252" s="419"/>
      <c r="U252" s="98"/>
    </row>
    <row r="253" spans="1:21" x14ac:dyDescent="0.2">
      <c r="A253" s="304">
        <v>43734</v>
      </c>
      <c r="B253" s="305" t="s">
        <v>166</v>
      </c>
      <c r="C253" s="187" t="s">
        <v>160</v>
      </c>
      <c r="D253" s="85" t="s">
        <v>163</v>
      </c>
      <c r="E253" s="28">
        <v>500</v>
      </c>
      <c r="F253" s="10">
        <v>400</v>
      </c>
      <c r="G253" s="28">
        <v>300</v>
      </c>
      <c r="H253" s="10">
        <v>100</v>
      </c>
      <c r="L253" s="98"/>
      <c r="M253" s="98"/>
      <c r="N253" s="98"/>
      <c r="O253" s="418"/>
      <c r="P253" s="418"/>
      <c r="Q253" s="418"/>
      <c r="R253" s="19"/>
      <c r="S253" s="419"/>
      <c r="T253" s="419"/>
      <c r="U253" s="98"/>
    </row>
    <row r="254" spans="1:21" x14ac:dyDescent="0.2">
      <c r="A254" s="304">
        <v>43734</v>
      </c>
      <c r="B254" s="56">
        <v>7</v>
      </c>
      <c r="C254" s="407">
        <v>7</v>
      </c>
      <c r="D254" s="85" t="s">
        <v>163</v>
      </c>
      <c r="E254" s="85" t="s">
        <v>110</v>
      </c>
      <c r="F254" s="29" t="s">
        <v>110</v>
      </c>
      <c r="G254" s="408">
        <v>500</v>
      </c>
      <c r="H254" s="409">
        <v>100</v>
      </c>
      <c r="L254" s="98"/>
      <c r="M254" s="98"/>
      <c r="N254" s="98"/>
      <c r="O254" s="418"/>
      <c r="P254" s="418"/>
      <c r="Q254" s="418"/>
      <c r="R254" s="19"/>
      <c r="S254" s="419"/>
      <c r="T254" s="419"/>
      <c r="U254" s="98"/>
    </row>
    <row r="255" spans="1:21" ht="17" thickBot="1" x14ac:dyDescent="0.25">
      <c r="A255" s="289"/>
      <c r="B255" s="168"/>
      <c r="C255" s="179"/>
      <c r="D255" s="85"/>
      <c r="E255" s="12"/>
      <c r="F255" s="26"/>
      <c r="G255" s="12"/>
      <c r="H255" s="26"/>
      <c r="L255" s="98"/>
      <c r="M255" s="98"/>
      <c r="N255" s="98"/>
      <c r="O255" s="418"/>
      <c r="P255" s="418"/>
      <c r="Q255" s="418"/>
      <c r="R255" s="19"/>
      <c r="S255" s="419"/>
      <c r="T255" s="419"/>
      <c r="U255" s="98"/>
    </row>
    <row r="256" spans="1:21" ht="17" thickBot="1" x14ac:dyDescent="0.25">
      <c r="A256" s="297"/>
      <c r="B256" s="404"/>
      <c r="C256" s="137" t="s">
        <v>201</v>
      </c>
      <c r="D256" s="298" t="s">
        <v>161</v>
      </c>
      <c r="E256" s="502">
        <v>1</v>
      </c>
      <c r="F256" s="503"/>
      <c r="G256" s="502">
        <v>2</v>
      </c>
      <c r="H256" s="503"/>
      <c r="L256" s="98"/>
      <c r="M256" s="98"/>
      <c r="N256" s="98"/>
      <c r="O256" s="418"/>
      <c r="P256" s="418"/>
      <c r="Q256" s="418"/>
      <c r="R256" s="19"/>
      <c r="S256" s="419"/>
      <c r="T256" s="419"/>
      <c r="U256" s="98"/>
    </row>
    <row r="257" spans="1:21" x14ac:dyDescent="0.2">
      <c r="A257" s="197"/>
      <c r="B257" s="198"/>
      <c r="C257" s="155" t="s">
        <v>82</v>
      </c>
      <c r="D257" s="155" t="s">
        <v>202</v>
      </c>
      <c r="E257" s="410">
        <f>COUNT(E253:E254)</f>
        <v>1</v>
      </c>
      <c r="F257" s="410">
        <f>COUNT(F253:F254)</f>
        <v>1</v>
      </c>
      <c r="G257" s="410">
        <f>COUNT(G253:G254)</f>
        <v>2</v>
      </c>
      <c r="H257" s="110">
        <f>COUNT(H253:H254)</f>
        <v>2</v>
      </c>
      <c r="L257" s="98"/>
      <c r="M257" s="98"/>
      <c r="N257" s="98"/>
      <c r="O257" s="418"/>
      <c r="P257" s="418"/>
      <c r="Q257" s="418"/>
      <c r="R257" s="19"/>
      <c r="S257" s="419"/>
      <c r="T257" s="419"/>
      <c r="U257" s="98"/>
    </row>
    <row r="258" spans="1:21" x14ac:dyDescent="0.2">
      <c r="A258" s="193"/>
      <c r="B258" s="133"/>
      <c r="C258" s="133"/>
      <c r="D258" s="140" t="s">
        <v>78</v>
      </c>
      <c r="E258" s="406">
        <f>AVERAGE(E253:E254)</f>
        <v>500</v>
      </c>
      <c r="F258" s="406">
        <f>AVERAGE(F253:F254)</f>
        <v>400</v>
      </c>
      <c r="G258" s="406">
        <f>AVERAGE(G253:G254)</f>
        <v>400</v>
      </c>
      <c r="H258" s="194">
        <f>AVERAGE(H253:H254)</f>
        <v>100</v>
      </c>
      <c r="L258" s="98"/>
      <c r="M258" s="98"/>
      <c r="N258" s="98"/>
      <c r="O258" s="418"/>
      <c r="P258" s="225"/>
      <c r="Q258" s="225"/>
      <c r="R258" s="19"/>
      <c r="S258" s="419"/>
      <c r="T258" s="419"/>
      <c r="U258" s="98"/>
    </row>
    <row r="259" spans="1:21" ht="17" thickBot="1" x14ac:dyDescent="0.25">
      <c r="A259" s="195"/>
      <c r="B259" s="136"/>
      <c r="C259" s="136"/>
      <c r="D259" s="141" t="s">
        <v>79</v>
      </c>
      <c r="E259" s="405" t="e">
        <f>STDEV(E253:E254)/SQRT(COUNT(E253:E254))</f>
        <v>#DIV/0!</v>
      </c>
      <c r="F259" s="405" t="e">
        <f>STDEV(F253:F254)/SQRT(COUNT(F253:F254))</f>
        <v>#DIV/0!</v>
      </c>
      <c r="G259" s="405">
        <f>STDEV(G253:G254)/SQRT(COUNT(G253:G254))</f>
        <v>100</v>
      </c>
      <c r="H259" s="196">
        <f>STDEV(H253:H254)/SQRT(COUNT(H253:H254))</f>
        <v>0</v>
      </c>
      <c r="L259" s="98"/>
      <c r="M259" s="98"/>
      <c r="N259" s="98"/>
      <c r="O259" s="418"/>
      <c r="P259" s="225"/>
      <c r="Q259" s="225"/>
      <c r="R259" s="19"/>
      <c r="S259" s="419"/>
      <c r="T259" s="419"/>
      <c r="U259" s="98"/>
    </row>
    <row r="260" spans="1:21" x14ac:dyDescent="0.2">
      <c r="A260" s="277"/>
      <c r="B260" s="277"/>
      <c r="C260" s="277"/>
      <c r="L260" s="98"/>
      <c r="M260" s="98"/>
      <c r="N260" s="98"/>
      <c r="O260" s="418"/>
      <c r="P260" s="225"/>
      <c r="Q260" s="225"/>
      <c r="R260" s="19"/>
      <c r="S260" s="419"/>
      <c r="T260" s="419"/>
      <c r="U260" s="98"/>
    </row>
    <row r="261" spans="1:21" x14ac:dyDescent="0.2">
      <c r="A261" s="277"/>
      <c r="B261" s="277"/>
      <c r="C261" s="277"/>
      <c r="L261" s="224"/>
      <c r="M261" s="224"/>
      <c r="N261" s="98"/>
      <c r="O261" s="418"/>
      <c r="P261" s="225"/>
      <c r="Q261" s="225"/>
      <c r="R261" s="19"/>
      <c r="S261" s="308"/>
      <c r="T261" s="308"/>
      <c r="U261" s="98"/>
    </row>
    <row r="262" spans="1:21" x14ac:dyDescent="0.2">
      <c r="A262" s="277"/>
      <c r="B262" s="277"/>
      <c r="C262" s="277"/>
      <c r="L262" s="98"/>
      <c r="M262" s="98"/>
      <c r="N262" s="98"/>
      <c r="O262" s="418"/>
      <c r="P262" s="225"/>
      <c r="Q262" s="225"/>
      <c r="R262" s="19"/>
      <c r="S262" s="419"/>
      <c r="T262" s="419"/>
      <c r="U262" s="98"/>
    </row>
    <row r="263" spans="1:21" x14ac:dyDescent="0.2">
      <c r="A263" s="277"/>
      <c r="B263" s="277"/>
      <c r="C263" s="277"/>
      <c r="L263" s="418"/>
      <c r="M263" s="418"/>
      <c r="N263" s="418"/>
      <c r="O263" s="418"/>
      <c r="P263" s="225"/>
      <c r="Q263" s="225"/>
      <c r="R263" s="19"/>
      <c r="S263" s="418"/>
      <c r="T263" s="418"/>
      <c r="U263" s="11"/>
    </row>
    <row r="264" spans="1:21" x14ac:dyDescent="0.2">
      <c r="A264" s="277"/>
      <c r="B264" s="277"/>
      <c r="C264" s="277"/>
      <c r="L264" s="418"/>
      <c r="M264" s="418"/>
      <c r="N264" s="418"/>
      <c r="O264" s="418"/>
      <c r="P264" s="225"/>
      <c r="Q264" s="225"/>
      <c r="R264" s="19"/>
      <c r="S264" s="418"/>
      <c r="T264" s="418"/>
      <c r="U264" s="11"/>
    </row>
    <row r="265" spans="1:21" x14ac:dyDescent="0.2">
      <c r="A265" s="277"/>
      <c r="B265" s="277"/>
      <c r="C265" s="277"/>
      <c r="L265" s="418"/>
      <c r="M265" s="418"/>
      <c r="N265" s="418"/>
      <c r="O265" s="418"/>
      <c r="P265" s="225"/>
      <c r="Q265" s="225"/>
      <c r="R265" s="19"/>
      <c r="S265" s="418"/>
      <c r="T265" s="418"/>
      <c r="U265" s="11"/>
    </row>
    <row r="266" spans="1:21" x14ac:dyDescent="0.2">
      <c r="A266" s="277"/>
      <c r="B266" s="277"/>
      <c r="C266" s="277"/>
      <c r="L266" s="418"/>
      <c r="M266" s="418"/>
      <c r="N266" s="418"/>
      <c r="O266" s="418"/>
      <c r="P266" s="225"/>
      <c r="Q266" s="225"/>
      <c r="R266" s="19"/>
      <c r="S266" s="418"/>
      <c r="T266" s="418"/>
      <c r="U266" s="11"/>
    </row>
    <row r="267" spans="1:21" x14ac:dyDescent="0.2">
      <c r="A267" s="277"/>
      <c r="B267" s="278"/>
      <c r="C267" s="278"/>
      <c r="L267" s="227"/>
      <c r="M267" s="227"/>
      <c r="N267" s="227"/>
      <c r="O267" s="418"/>
      <c r="P267" s="227"/>
      <c r="Q267" s="271"/>
      <c r="R267" s="19"/>
      <c r="S267" s="425"/>
      <c r="T267" s="425"/>
      <c r="U267" s="227"/>
    </row>
    <row r="268" spans="1:21" x14ac:dyDescent="0.2">
      <c r="A268" s="277"/>
      <c r="B268" s="278"/>
      <c r="C268" s="278"/>
      <c r="L268" s="227"/>
      <c r="M268" s="227"/>
      <c r="N268" s="227"/>
      <c r="O268" s="418"/>
      <c r="P268" s="418"/>
      <c r="Q268" s="418"/>
      <c r="R268" s="19"/>
      <c r="S268" s="425"/>
      <c r="T268" s="425"/>
      <c r="U268" s="227"/>
    </row>
    <row r="269" spans="1:21" x14ac:dyDescent="0.2">
      <c r="A269" s="277"/>
      <c r="B269" s="278"/>
      <c r="C269" s="278"/>
      <c r="L269" s="451"/>
      <c r="M269" s="451"/>
      <c r="N269" s="451"/>
      <c r="O269" s="418"/>
      <c r="P269" s="418"/>
      <c r="Q269" s="418"/>
      <c r="R269" s="19"/>
      <c r="S269" s="451"/>
      <c r="T269" s="451"/>
      <c r="U269" s="451"/>
    </row>
    <row r="270" spans="1:21" x14ac:dyDescent="0.2">
      <c r="A270" s="277"/>
      <c r="B270" s="278"/>
      <c r="C270" s="278"/>
      <c r="L270" s="98"/>
      <c r="M270" s="98"/>
      <c r="N270" s="98"/>
      <c r="O270" s="418"/>
      <c r="P270" s="418"/>
      <c r="Q270" s="418"/>
      <c r="R270" s="19"/>
      <c r="S270" s="309"/>
      <c r="T270" s="309"/>
      <c r="U270" s="452"/>
    </row>
    <row r="271" spans="1:21" x14ac:dyDescent="0.2">
      <c r="A271" s="277"/>
      <c r="B271" s="278"/>
      <c r="C271" s="278"/>
      <c r="L271" s="98"/>
      <c r="M271" s="98"/>
      <c r="N271" s="98"/>
      <c r="O271" s="418"/>
      <c r="P271" s="418"/>
      <c r="Q271" s="418"/>
      <c r="R271" s="19"/>
      <c r="S271" s="309"/>
      <c r="T271" s="309"/>
      <c r="U271" s="452"/>
    </row>
    <row r="272" spans="1:21" x14ac:dyDescent="0.2">
      <c r="A272" s="277"/>
      <c r="B272" s="278"/>
      <c r="C272" s="278"/>
      <c r="L272" s="98"/>
      <c r="M272" s="98"/>
      <c r="N272" s="98"/>
      <c r="O272" s="418"/>
      <c r="P272" s="419"/>
      <c r="Q272" s="418"/>
      <c r="R272" s="19"/>
      <c r="S272" s="309"/>
      <c r="T272" s="309"/>
      <c r="U272" s="452"/>
    </row>
    <row r="273" spans="1:21" x14ac:dyDescent="0.2">
      <c r="A273" s="277"/>
      <c r="B273" s="278"/>
      <c r="C273" s="278"/>
      <c r="L273" s="98"/>
      <c r="M273" s="98"/>
      <c r="N273" s="98"/>
      <c r="O273" s="418"/>
      <c r="P273" s="418"/>
      <c r="Q273" s="418"/>
      <c r="R273" s="19"/>
      <c r="S273" s="309"/>
      <c r="T273" s="309"/>
      <c r="U273" s="452"/>
    </row>
    <row r="274" spans="1:21" x14ac:dyDescent="0.2">
      <c r="A274" s="277"/>
      <c r="B274" s="278"/>
      <c r="C274" s="278"/>
      <c r="L274" s="98"/>
      <c r="M274" s="98"/>
      <c r="N274" s="98"/>
      <c r="O274" s="418"/>
      <c r="P274" s="418"/>
      <c r="Q274" s="418"/>
      <c r="R274" s="19"/>
      <c r="S274" s="309"/>
      <c r="T274" s="309"/>
      <c r="U274" s="452"/>
    </row>
    <row r="275" spans="1:21" x14ac:dyDescent="0.2">
      <c r="A275" s="277"/>
      <c r="B275" s="278"/>
      <c r="C275" s="278"/>
      <c r="L275" s="98"/>
      <c r="M275" s="98"/>
      <c r="N275" s="98"/>
      <c r="O275" s="418"/>
      <c r="P275" s="418"/>
      <c r="Q275" s="418"/>
      <c r="R275" s="19"/>
      <c r="S275" s="309"/>
      <c r="T275" s="309"/>
      <c r="U275" s="452"/>
    </row>
    <row r="276" spans="1:21" x14ac:dyDescent="0.2">
      <c r="A276" s="277"/>
      <c r="B276" s="278"/>
      <c r="C276" s="278"/>
      <c r="L276" s="98"/>
      <c r="M276" s="98"/>
      <c r="N276" s="98"/>
      <c r="O276" s="418"/>
      <c r="P276" s="418"/>
      <c r="Q276" s="418"/>
      <c r="R276" s="19"/>
      <c r="S276" s="309"/>
      <c r="T276" s="309"/>
      <c r="U276" s="452"/>
    </row>
    <row r="277" spans="1:21" x14ac:dyDescent="0.2">
      <c r="A277" s="277"/>
      <c r="B277" s="278"/>
      <c r="C277" s="278"/>
      <c r="L277" s="98"/>
      <c r="M277" s="98"/>
      <c r="N277" s="98"/>
      <c r="O277" s="418"/>
      <c r="P277" s="418"/>
      <c r="Q277" s="11"/>
      <c r="R277" s="19"/>
      <c r="S277" s="309"/>
      <c r="T277" s="309"/>
      <c r="U277" s="452"/>
    </row>
    <row r="278" spans="1:21" x14ac:dyDescent="0.2">
      <c r="A278" s="277"/>
      <c r="B278" s="278"/>
      <c r="C278" s="278"/>
      <c r="L278" s="98"/>
      <c r="M278" s="98"/>
      <c r="N278" s="98"/>
      <c r="O278" s="418"/>
      <c r="P278" s="225"/>
      <c r="Q278" s="225"/>
      <c r="R278" s="19"/>
      <c r="S278" s="309"/>
      <c r="T278" s="309"/>
      <c r="U278" s="452"/>
    </row>
    <row r="279" spans="1:21" x14ac:dyDescent="0.2">
      <c r="A279" s="277"/>
      <c r="B279" s="278"/>
      <c r="C279" s="278"/>
      <c r="L279" s="224"/>
      <c r="M279" s="224"/>
      <c r="N279" s="98"/>
      <c r="O279" s="418"/>
      <c r="P279" s="418"/>
      <c r="Q279" s="11"/>
      <c r="R279" s="19"/>
      <c r="S279" s="308"/>
      <c r="T279" s="308"/>
      <c r="U279" s="452"/>
    </row>
    <row r="280" spans="1:21" x14ac:dyDescent="0.2">
      <c r="A280" s="277"/>
      <c r="B280" s="278"/>
      <c r="C280" s="278"/>
      <c r="L280" s="98"/>
      <c r="M280" s="98"/>
      <c r="N280" s="98"/>
      <c r="O280" s="418"/>
      <c r="P280" s="225"/>
      <c r="Q280" s="225"/>
      <c r="R280" s="19"/>
      <c r="S280" s="309"/>
      <c r="T280" s="309"/>
      <c r="U280" s="452"/>
    </row>
    <row r="281" spans="1:21" x14ac:dyDescent="0.2">
      <c r="A281" s="277"/>
      <c r="B281" s="278"/>
      <c r="C281" s="278"/>
      <c r="L281" s="418"/>
      <c r="M281" s="418"/>
      <c r="N281" s="11"/>
      <c r="O281" s="418"/>
      <c r="P281" s="418"/>
      <c r="Q281" s="418"/>
      <c r="R281" s="418"/>
      <c r="S281" s="225"/>
      <c r="T281" s="225"/>
      <c r="U281" s="225"/>
    </row>
    <row r="282" spans="1:21" x14ac:dyDescent="0.2">
      <c r="A282" s="277"/>
      <c r="B282" s="278"/>
      <c r="C282" s="278"/>
    </row>
    <row r="283" spans="1:21" x14ac:dyDescent="0.2">
      <c r="A283" s="277"/>
      <c r="B283" s="277"/>
      <c r="C283" s="277"/>
    </row>
    <row r="284" spans="1:21" x14ac:dyDescent="0.2">
      <c r="A284" s="277"/>
      <c r="B284" s="277"/>
      <c r="C284" s="277"/>
    </row>
    <row r="285" spans="1:21" x14ac:dyDescent="0.2">
      <c r="A285" s="277"/>
      <c r="B285" s="277"/>
      <c r="C285" s="277"/>
    </row>
    <row r="286" spans="1:21" x14ac:dyDescent="0.2">
      <c r="A286" s="277"/>
      <c r="B286" s="277"/>
      <c r="C286" s="277"/>
    </row>
    <row r="287" spans="1:21" x14ac:dyDescent="0.2">
      <c r="A287" s="277"/>
      <c r="B287" s="277"/>
      <c r="C287" s="277"/>
    </row>
    <row r="288" spans="1:21" x14ac:dyDescent="0.2">
      <c r="A288" s="277"/>
      <c r="B288" s="277"/>
      <c r="C288" s="277"/>
    </row>
    <row r="289" spans="1:3" x14ac:dyDescent="0.2">
      <c r="A289" s="277"/>
      <c r="B289" s="277"/>
      <c r="C289" s="277"/>
    </row>
    <row r="290" spans="1:3" x14ac:dyDescent="0.2">
      <c r="A290" s="277"/>
      <c r="B290" s="277"/>
      <c r="C290" s="277"/>
    </row>
    <row r="291" spans="1:3" x14ac:dyDescent="0.2">
      <c r="A291" s="277"/>
      <c r="B291" s="277"/>
      <c r="C291" s="277"/>
    </row>
    <row r="292" spans="1:3" x14ac:dyDescent="0.2">
      <c r="A292" s="277"/>
      <c r="B292" s="277"/>
      <c r="C292" s="277"/>
    </row>
    <row r="293" spans="1:3" x14ac:dyDescent="0.2">
      <c r="A293" s="277"/>
      <c r="B293" s="277"/>
      <c r="C293" s="277"/>
    </row>
    <row r="294" spans="1:3" x14ac:dyDescent="0.2">
      <c r="A294" s="277"/>
      <c r="B294" s="277"/>
      <c r="C294" s="277"/>
    </row>
    <row r="295" spans="1:3" x14ac:dyDescent="0.2">
      <c r="A295" s="277"/>
      <c r="B295" s="277"/>
      <c r="C295" s="277"/>
    </row>
    <row r="296" spans="1:3" x14ac:dyDescent="0.2">
      <c r="A296" s="277"/>
      <c r="B296" s="277"/>
      <c r="C296" s="277"/>
    </row>
    <row r="297" spans="1:3" x14ac:dyDescent="0.2">
      <c r="A297" s="277"/>
      <c r="B297" s="277"/>
      <c r="C297" s="277"/>
    </row>
    <row r="298" spans="1:3" x14ac:dyDescent="0.2">
      <c r="A298" s="277"/>
      <c r="B298" s="277"/>
      <c r="C298" s="277"/>
    </row>
    <row r="299" spans="1:3" x14ac:dyDescent="0.2">
      <c r="A299" s="277"/>
      <c r="B299" s="277"/>
      <c r="C299" s="277"/>
    </row>
    <row r="300" spans="1:3" x14ac:dyDescent="0.2">
      <c r="A300" s="277"/>
      <c r="B300" s="277"/>
      <c r="C300" s="277"/>
    </row>
    <row r="301" spans="1:3" x14ac:dyDescent="0.2">
      <c r="A301" s="277"/>
      <c r="B301" s="277"/>
      <c r="C301" s="277"/>
    </row>
    <row r="302" spans="1:3" x14ac:dyDescent="0.2">
      <c r="A302" s="277"/>
      <c r="B302" s="277"/>
      <c r="C302" s="277"/>
    </row>
    <row r="303" spans="1:3" x14ac:dyDescent="0.2">
      <c r="A303" s="277"/>
      <c r="B303" s="277"/>
      <c r="C303" s="277"/>
    </row>
    <row r="304" spans="1:3" x14ac:dyDescent="0.2">
      <c r="A304" s="277"/>
      <c r="B304" s="277"/>
      <c r="C304" s="277"/>
    </row>
    <row r="305" spans="1:3" x14ac:dyDescent="0.2">
      <c r="A305" s="277"/>
      <c r="B305" s="277"/>
      <c r="C305" s="277"/>
    </row>
    <row r="306" spans="1:3" x14ac:dyDescent="0.2">
      <c r="A306" s="277"/>
      <c r="B306" s="277"/>
      <c r="C306" s="277"/>
    </row>
    <row r="307" spans="1:3" x14ac:dyDescent="0.2">
      <c r="A307" s="277"/>
      <c r="B307" s="277"/>
      <c r="C307" s="277"/>
    </row>
    <row r="308" spans="1:3" x14ac:dyDescent="0.2">
      <c r="A308" s="277"/>
      <c r="B308" s="11"/>
      <c r="C308" s="277"/>
    </row>
    <row r="309" spans="1:3" x14ac:dyDescent="0.2">
      <c r="A309" s="277"/>
      <c r="B309" s="11"/>
      <c r="C309" s="277"/>
    </row>
    <row r="310" spans="1:3" x14ac:dyDescent="0.2">
      <c r="A310" s="277"/>
      <c r="B310" s="11"/>
      <c r="C310" s="277"/>
    </row>
    <row r="311" spans="1:3" x14ac:dyDescent="0.2">
      <c r="A311" s="277"/>
      <c r="B311" s="11"/>
      <c r="C311" s="277"/>
    </row>
    <row r="312" spans="1:3" x14ac:dyDescent="0.2">
      <c r="A312" s="277"/>
      <c r="B312" s="278"/>
      <c r="C312" s="278"/>
    </row>
    <row r="313" spans="1:3" x14ac:dyDescent="0.2">
      <c r="A313" s="277"/>
      <c r="B313" s="278"/>
      <c r="C313" s="278"/>
    </row>
    <row r="314" spans="1:3" x14ac:dyDescent="0.2">
      <c r="A314" s="277"/>
      <c r="B314" s="278"/>
      <c r="C314" s="278"/>
    </row>
    <row r="315" spans="1:3" x14ac:dyDescent="0.2">
      <c r="A315" s="277"/>
      <c r="B315" s="419"/>
      <c r="C315" s="419"/>
    </row>
    <row r="316" spans="1:3" x14ac:dyDescent="0.2">
      <c r="A316" s="277"/>
      <c r="B316" s="419"/>
      <c r="C316" s="419"/>
    </row>
    <row r="317" spans="1:3" x14ac:dyDescent="0.2">
      <c r="A317" s="277"/>
      <c r="B317" s="419"/>
      <c r="C317" s="419"/>
    </row>
    <row r="318" spans="1:3" x14ac:dyDescent="0.2">
      <c r="A318" s="277"/>
      <c r="B318" s="419"/>
      <c r="C318" s="419"/>
    </row>
    <row r="319" spans="1:3" x14ac:dyDescent="0.2">
      <c r="A319" s="277"/>
      <c r="B319" s="419"/>
      <c r="C319" s="419"/>
    </row>
    <row r="320" spans="1:3" x14ac:dyDescent="0.2">
      <c r="A320" s="277"/>
      <c r="B320" s="419"/>
      <c r="C320" s="419"/>
    </row>
    <row r="321" spans="1:3" x14ac:dyDescent="0.2">
      <c r="A321" s="277"/>
      <c r="B321" s="419"/>
      <c r="C321" s="419"/>
    </row>
    <row r="322" spans="1:3" x14ac:dyDescent="0.2">
      <c r="A322" s="277"/>
      <c r="B322" s="419"/>
      <c r="C322" s="419"/>
    </row>
    <row r="323" spans="1:3" x14ac:dyDescent="0.2">
      <c r="A323" s="277"/>
      <c r="B323" s="419"/>
      <c r="C323" s="419"/>
    </row>
    <row r="324" spans="1:3" x14ac:dyDescent="0.2">
      <c r="A324" s="277"/>
      <c r="B324" s="419"/>
      <c r="C324" s="419"/>
    </row>
    <row r="325" spans="1:3" x14ac:dyDescent="0.2">
      <c r="A325" s="277"/>
      <c r="B325" s="419"/>
      <c r="C325" s="419"/>
    </row>
    <row r="326" spans="1:3" x14ac:dyDescent="0.2">
      <c r="A326" s="277"/>
      <c r="B326" s="419"/>
      <c r="C326" s="419"/>
    </row>
    <row r="327" spans="1:3" x14ac:dyDescent="0.2">
      <c r="A327" s="277"/>
      <c r="B327" s="419"/>
      <c r="C327" s="419"/>
    </row>
    <row r="328" spans="1:3" x14ac:dyDescent="0.2">
      <c r="A328" s="277"/>
      <c r="B328" s="419"/>
      <c r="C328" s="419"/>
    </row>
    <row r="329" spans="1:3" x14ac:dyDescent="0.2">
      <c r="A329" s="277"/>
      <c r="B329" s="419"/>
      <c r="C329" s="419"/>
    </row>
    <row r="330" spans="1:3" x14ac:dyDescent="0.2">
      <c r="A330" s="277"/>
      <c r="B330" s="419"/>
      <c r="C330" s="419"/>
    </row>
    <row r="331" spans="1:3" x14ac:dyDescent="0.2">
      <c r="A331" s="277"/>
      <c r="B331" s="419"/>
      <c r="C331" s="419"/>
    </row>
    <row r="332" spans="1:3" x14ac:dyDescent="0.2">
      <c r="A332" s="277"/>
      <c r="B332" s="419"/>
      <c r="C332" s="419"/>
    </row>
    <row r="333" spans="1:3" x14ac:dyDescent="0.2">
      <c r="A333" s="277"/>
      <c r="B333" s="419"/>
      <c r="C333" s="419"/>
    </row>
    <row r="334" spans="1:3" x14ac:dyDescent="0.2">
      <c r="A334" s="277"/>
      <c r="B334" s="419"/>
      <c r="C334" s="419"/>
    </row>
    <row r="335" spans="1:3" x14ac:dyDescent="0.2">
      <c r="A335" s="277"/>
      <c r="B335" s="419"/>
      <c r="C335" s="419"/>
    </row>
    <row r="336" spans="1:3" x14ac:dyDescent="0.2">
      <c r="A336" s="277"/>
      <c r="B336" s="419"/>
      <c r="C336" s="419"/>
    </row>
    <row r="337" spans="1:3" x14ac:dyDescent="0.2">
      <c r="A337" s="277"/>
      <c r="B337" s="419"/>
      <c r="C337" s="419"/>
    </row>
    <row r="338" spans="1:3" x14ac:dyDescent="0.2">
      <c r="A338" s="277"/>
      <c r="B338" s="419"/>
      <c r="C338" s="419"/>
    </row>
    <row r="339" spans="1:3" x14ac:dyDescent="0.2">
      <c r="A339" s="277"/>
      <c r="B339" s="419"/>
      <c r="C339" s="419"/>
    </row>
    <row r="340" spans="1:3" x14ac:dyDescent="0.2">
      <c r="A340" s="277"/>
      <c r="B340" s="419"/>
      <c r="C340" s="419"/>
    </row>
    <row r="341" spans="1:3" x14ac:dyDescent="0.2">
      <c r="A341" s="277"/>
      <c r="B341" s="419"/>
      <c r="C341" s="419"/>
    </row>
    <row r="342" spans="1:3" x14ac:dyDescent="0.2">
      <c r="A342" s="277"/>
      <c r="B342" s="419"/>
      <c r="C342" s="419"/>
    </row>
    <row r="343" spans="1:3" x14ac:dyDescent="0.2">
      <c r="A343" s="277"/>
      <c r="B343" s="419"/>
      <c r="C343" s="419"/>
    </row>
    <row r="344" spans="1:3" x14ac:dyDescent="0.2">
      <c r="A344" s="277"/>
      <c r="B344" s="419"/>
      <c r="C344" s="419"/>
    </row>
    <row r="345" spans="1:3" x14ac:dyDescent="0.2">
      <c r="A345" s="277"/>
      <c r="B345" s="419"/>
      <c r="C345" s="419"/>
    </row>
    <row r="346" spans="1:3" x14ac:dyDescent="0.2">
      <c r="A346" s="277"/>
      <c r="B346" s="419"/>
      <c r="C346" s="419"/>
    </row>
    <row r="347" spans="1:3" x14ac:dyDescent="0.2">
      <c r="A347" s="277"/>
      <c r="B347" s="419"/>
      <c r="C347" s="419"/>
    </row>
    <row r="348" spans="1:3" x14ac:dyDescent="0.2">
      <c r="A348" s="277"/>
      <c r="B348" s="419"/>
      <c r="C348" s="419"/>
    </row>
    <row r="349" spans="1:3" x14ac:dyDescent="0.2">
      <c r="A349" s="277"/>
      <c r="B349" s="419"/>
      <c r="C349" s="419"/>
    </row>
    <row r="350" spans="1:3" x14ac:dyDescent="0.2">
      <c r="A350" s="277"/>
      <c r="B350" s="277"/>
      <c r="C350" s="277"/>
    </row>
    <row r="351" spans="1:3" x14ac:dyDescent="0.2">
      <c r="A351" s="277"/>
      <c r="B351" s="277"/>
      <c r="C351" s="277"/>
    </row>
    <row r="352" spans="1:3" x14ac:dyDescent="0.2">
      <c r="A352" s="277"/>
      <c r="B352" s="277"/>
      <c r="C352" s="277"/>
    </row>
    <row r="353" spans="1:3" x14ac:dyDescent="0.2">
      <c r="A353" s="277"/>
      <c r="B353" s="277"/>
      <c r="C353" s="277"/>
    </row>
    <row r="354" spans="1:3" x14ac:dyDescent="0.2">
      <c r="A354" s="277"/>
      <c r="B354" s="277"/>
      <c r="C354" s="277"/>
    </row>
    <row r="355" spans="1:3" x14ac:dyDescent="0.2">
      <c r="A355" s="277"/>
      <c r="B355" s="277"/>
      <c r="C355" s="277"/>
    </row>
    <row r="356" spans="1:3" x14ac:dyDescent="0.2">
      <c r="A356" s="277"/>
      <c r="B356" s="277"/>
      <c r="C356" s="277"/>
    </row>
    <row r="357" spans="1:3" x14ac:dyDescent="0.2">
      <c r="A357" s="277"/>
      <c r="B357" s="277"/>
      <c r="C357" s="277"/>
    </row>
    <row r="358" spans="1:3" x14ac:dyDescent="0.2">
      <c r="A358" s="72"/>
    </row>
    <row r="359" spans="1:3" x14ac:dyDescent="0.2">
      <c r="A359" s="72"/>
    </row>
    <row r="360" spans="1:3" x14ac:dyDescent="0.2">
      <c r="A360" s="72"/>
    </row>
    <row r="361" spans="1:3" x14ac:dyDescent="0.2">
      <c r="A361" s="72"/>
    </row>
    <row r="362" spans="1:3" x14ac:dyDescent="0.2">
      <c r="A362" s="72"/>
    </row>
    <row r="363" spans="1:3" x14ac:dyDescent="0.2">
      <c r="A363" s="72"/>
    </row>
    <row r="364" spans="1:3" x14ac:dyDescent="0.2">
      <c r="A364" s="72"/>
    </row>
  </sheetData>
  <mergeCells count="33">
    <mergeCell ref="A249:H249"/>
    <mergeCell ref="E250:H250"/>
    <mergeCell ref="E251:F251"/>
    <mergeCell ref="G251:H251"/>
    <mergeCell ref="E256:F256"/>
    <mergeCell ref="G256:H256"/>
    <mergeCell ref="E119:H119"/>
    <mergeCell ref="E120:F120"/>
    <mergeCell ref="G120:H120"/>
    <mergeCell ref="E242:F242"/>
    <mergeCell ref="G242:H242"/>
    <mergeCell ref="E155:F155"/>
    <mergeCell ref="G155:H155"/>
    <mergeCell ref="A228:H228"/>
    <mergeCell ref="E229:H229"/>
    <mergeCell ref="E230:F230"/>
    <mergeCell ref="G230:H230"/>
    <mergeCell ref="E162:F162"/>
    <mergeCell ref="G162:H162"/>
    <mergeCell ref="E161:H161"/>
    <mergeCell ref="A160:H160"/>
    <mergeCell ref="O119:R119"/>
    <mergeCell ref="Q2:S2"/>
    <mergeCell ref="T2:V2"/>
    <mergeCell ref="O120:P120"/>
    <mergeCell ref="O162:P162"/>
    <mergeCell ref="A1:H1"/>
    <mergeCell ref="E2:H2"/>
    <mergeCell ref="A118:H118"/>
    <mergeCell ref="E3:F3"/>
    <mergeCell ref="G3:H3"/>
    <mergeCell ref="E113:F113"/>
    <mergeCell ref="G113:H1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448EE-800D-B342-9031-1608E5EDD748}">
  <dimension ref="A1:AF167"/>
  <sheetViews>
    <sheetView tabSelected="1" topLeftCell="A51" workbookViewId="0">
      <selection activeCell="AC66" sqref="AC66"/>
    </sheetView>
  </sheetViews>
  <sheetFormatPr baseColWidth="10" defaultRowHeight="16" x14ac:dyDescent="0.2"/>
  <cols>
    <col min="1" max="1" width="14.5" style="1" customWidth="1"/>
    <col min="2" max="2" width="12.33203125" style="1" customWidth="1"/>
    <col min="3" max="3" width="18.83203125" style="1" customWidth="1"/>
    <col min="4" max="27" width="10.83203125" style="1"/>
    <col min="29" max="30" width="26.1640625" customWidth="1"/>
    <col min="32" max="32" width="27" customWidth="1"/>
  </cols>
  <sheetData>
    <row r="1" spans="1:27" ht="22" thickBot="1" x14ac:dyDescent="0.3">
      <c r="A1" s="510" t="s">
        <v>239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  <c r="P1" s="511"/>
      <c r="Q1" s="511"/>
      <c r="R1" s="511"/>
      <c r="S1" s="511"/>
      <c r="T1" s="511"/>
      <c r="U1" s="511"/>
      <c r="V1" s="511"/>
      <c r="W1" s="511"/>
      <c r="X1" s="511"/>
      <c r="Y1" s="511"/>
      <c r="Z1" s="511"/>
      <c r="AA1" s="511"/>
    </row>
    <row r="2" spans="1:27" ht="22" thickBot="1" x14ac:dyDescent="0.3">
      <c r="A2" s="389"/>
      <c r="B2" s="100"/>
      <c r="C2" s="106"/>
      <c r="D2" s="504" t="s">
        <v>87</v>
      </c>
      <c r="E2" s="505"/>
      <c r="F2" s="505"/>
      <c r="G2" s="506"/>
      <c r="H2" s="466"/>
      <c r="I2" s="504" t="s">
        <v>88</v>
      </c>
      <c r="J2" s="505"/>
      <c r="K2" s="505"/>
      <c r="L2" s="506"/>
      <c r="M2" s="466"/>
      <c r="N2" s="507" t="s">
        <v>89</v>
      </c>
      <c r="O2" s="508"/>
      <c r="P2" s="508"/>
      <c r="Q2" s="509"/>
      <c r="R2" s="466"/>
      <c r="S2" s="507" t="s">
        <v>64</v>
      </c>
      <c r="T2" s="508"/>
      <c r="U2" s="508"/>
      <c r="V2" s="509"/>
      <c r="W2" s="466"/>
      <c r="X2" s="507" t="s">
        <v>108</v>
      </c>
      <c r="Y2" s="508"/>
      <c r="Z2" s="508"/>
      <c r="AA2" s="509"/>
    </row>
    <row r="3" spans="1:27" ht="17" thickBot="1" x14ac:dyDescent="0.25">
      <c r="A3" s="467"/>
      <c r="B3" s="462"/>
      <c r="C3" s="463"/>
      <c r="D3" s="487" t="s">
        <v>251</v>
      </c>
      <c r="E3" s="522"/>
      <c r="F3" s="523" t="s">
        <v>250</v>
      </c>
      <c r="G3" s="489"/>
      <c r="H3" s="76"/>
      <c r="I3" s="487" t="s">
        <v>251</v>
      </c>
      <c r="J3" s="522"/>
      <c r="K3" s="523" t="s">
        <v>250</v>
      </c>
      <c r="L3" s="489"/>
      <c r="M3" s="76"/>
      <c r="N3" s="487" t="s">
        <v>251</v>
      </c>
      <c r="O3" s="522"/>
      <c r="P3" s="523" t="s">
        <v>250</v>
      </c>
      <c r="Q3" s="489"/>
      <c r="R3" s="76"/>
      <c r="S3" s="487" t="s">
        <v>251</v>
      </c>
      <c r="T3" s="522"/>
      <c r="U3" s="523" t="s">
        <v>250</v>
      </c>
      <c r="V3" s="489"/>
      <c r="W3" s="76"/>
      <c r="X3" s="487" t="s">
        <v>251</v>
      </c>
      <c r="Y3" s="522"/>
      <c r="Z3" s="523" t="s">
        <v>250</v>
      </c>
      <c r="AA3" s="489"/>
    </row>
    <row r="4" spans="1:27" ht="17" thickBot="1" x14ac:dyDescent="0.25">
      <c r="A4" s="50" t="s">
        <v>0</v>
      </c>
      <c r="B4" s="51" t="s">
        <v>90</v>
      </c>
      <c r="C4" s="52" t="s">
        <v>91</v>
      </c>
      <c r="D4" s="104" t="s">
        <v>92</v>
      </c>
      <c r="E4" s="74" t="s">
        <v>93</v>
      </c>
      <c r="F4" s="74" t="s">
        <v>92</v>
      </c>
      <c r="G4" s="75" t="s">
        <v>93</v>
      </c>
      <c r="H4" s="76"/>
      <c r="I4" s="73" t="s">
        <v>92</v>
      </c>
      <c r="J4" s="74" t="s">
        <v>93</v>
      </c>
      <c r="K4" s="74" t="s">
        <v>92</v>
      </c>
      <c r="L4" s="75" t="s">
        <v>93</v>
      </c>
      <c r="M4" s="76"/>
      <c r="N4" s="73" t="s">
        <v>92</v>
      </c>
      <c r="O4" s="74" t="s">
        <v>93</v>
      </c>
      <c r="P4" s="74" t="s">
        <v>92</v>
      </c>
      <c r="Q4" s="75" t="s">
        <v>93</v>
      </c>
      <c r="R4" s="76"/>
      <c r="S4" s="73" t="s">
        <v>92</v>
      </c>
      <c r="T4" s="74" t="s">
        <v>93</v>
      </c>
      <c r="U4" s="74" t="s">
        <v>92</v>
      </c>
      <c r="V4" s="75" t="s">
        <v>93</v>
      </c>
      <c r="W4" s="76"/>
      <c r="X4" s="73" t="s">
        <v>92</v>
      </c>
      <c r="Y4" s="74" t="s">
        <v>93</v>
      </c>
      <c r="Z4" s="74" t="s">
        <v>92</v>
      </c>
      <c r="AA4" s="75" t="s">
        <v>93</v>
      </c>
    </row>
    <row r="5" spans="1:27" x14ac:dyDescent="0.2">
      <c r="A5" s="101">
        <v>43717</v>
      </c>
      <c r="B5" s="460">
        <v>2</v>
      </c>
      <c r="C5" s="460">
        <v>1000</v>
      </c>
      <c r="D5" s="28">
        <v>3</v>
      </c>
      <c r="E5" s="456"/>
      <c r="F5" s="455">
        <v>2</v>
      </c>
      <c r="G5" s="455">
        <v>1</v>
      </c>
      <c r="H5" s="129"/>
      <c r="I5" s="455"/>
      <c r="J5" s="455"/>
      <c r="K5" s="28"/>
      <c r="L5" s="456"/>
      <c r="M5" s="455"/>
      <c r="N5" s="28"/>
      <c r="O5" s="456"/>
      <c r="P5" s="455"/>
      <c r="Q5" s="455"/>
      <c r="R5" s="129"/>
      <c r="S5" s="455"/>
      <c r="T5" s="455"/>
      <c r="U5" s="28"/>
      <c r="V5" s="456"/>
      <c r="W5" s="455"/>
      <c r="X5" s="28"/>
      <c r="Y5" s="456"/>
      <c r="Z5" s="28"/>
      <c r="AA5" s="456"/>
    </row>
    <row r="6" spans="1:27" x14ac:dyDescent="0.2">
      <c r="A6" s="467"/>
      <c r="B6" s="460">
        <v>3</v>
      </c>
      <c r="C6" s="460">
        <v>600</v>
      </c>
      <c r="D6" s="465">
        <v>2</v>
      </c>
      <c r="E6" s="464"/>
      <c r="F6" s="460">
        <v>2</v>
      </c>
      <c r="G6" s="460"/>
      <c r="H6" s="56"/>
      <c r="I6" s="460">
        <v>1</v>
      </c>
      <c r="J6" s="460"/>
      <c r="K6" s="465">
        <v>1</v>
      </c>
      <c r="L6" s="464"/>
      <c r="M6" s="460"/>
      <c r="N6" s="465"/>
      <c r="O6" s="464"/>
      <c r="P6" s="460"/>
      <c r="Q6" s="460"/>
      <c r="R6" s="56"/>
      <c r="S6" s="460"/>
      <c r="T6" s="460"/>
      <c r="U6" s="465"/>
      <c r="V6" s="464"/>
      <c r="W6" s="460"/>
      <c r="X6" s="465"/>
      <c r="Y6" s="464"/>
      <c r="Z6" s="465"/>
      <c r="AA6" s="464"/>
    </row>
    <row r="7" spans="1:27" x14ac:dyDescent="0.2">
      <c r="A7" s="101"/>
      <c r="B7" s="460">
        <v>4</v>
      </c>
      <c r="C7" s="460" t="s">
        <v>105</v>
      </c>
      <c r="D7" s="465">
        <v>4</v>
      </c>
      <c r="E7" s="464"/>
      <c r="F7" s="460">
        <v>4</v>
      </c>
      <c r="G7" s="460"/>
      <c r="H7" s="56"/>
      <c r="I7" s="460"/>
      <c r="J7" s="460"/>
      <c r="K7" s="465"/>
      <c r="L7" s="464"/>
      <c r="M7" s="460"/>
      <c r="N7" s="465"/>
      <c r="O7" s="464"/>
      <c r="P7" s="460"/>
      <c r="Q7" s="460"/>
      <c r="R7" s="56"/>
      <c r="S7" s="460"/>
      <c r="T7" s="460"/>
      <c r="U7" s="465"/>
      <c r="V7" s="464"/>
      <c r="W7" s="460"/>
      <c r="X7" s="465"/>
      <c r="Y7" s="464"/>
      <c r="Z7" s="465"/>
      <c r="AA7" s="464"/>
    </row>
    <row r="8" spans="1:27" x14ac:dyDescent="0.2">
      <c r="A8" s="465"/>
      <c r="B8" s="460"/>
      <c r="C8" s="460"/>
      <c r="D8" s="465"/>
      <c r="E8" s="464"/>
      <c r="F8" s="460"/>
      <c r="G8" s="460"/>
      <c r="H8" s="56"/>
      <c r="I8" s="460"/>
      <c r="J8" s="460"/>
      <c r="K8" s="465"/>
      <c r="L8" s="464"/>
      <c r="M8" s="460"/>
      <c r="N8" s="465"/>
      <c r="O8" s="464"/>
      <c r="P8" s="460"/>
      <c r="Q8" s="460"/>
      <c r="R8" s="56"/>
      <c r="S8" s="460"/>
      <c r="T8" s="460"/>
      <c r="U8" s="465"/>
      <c r="V8" s="464"/>
      <c r="W8" s="460"/>
      <c r="X8" s="465"/>
      <c r="Y8" s="464"/>
      <c r="Z8" s="465"/>
      <c r="AA8" s="464"/>
    </row>
    <row r="9" spans="1:27" x14ac:dyDescent="0.2">
      <c r="A9" s="101">
        <v>43719</v>
      </c>
      <c r="B9" s="460">
        <v>2</v>
      </c>
      <c r="C9" s="460">
        <v>500</v>
      </c>
      <c r="D9" s="465">
        <v>4</v>
      </c>
      <c r="E9" s="464"/>
      <c r="F9" s="460">
        <v>4</v>
      </c>
      <c r="G9" s="460"/>
      <c r="H9" s="56"/>
      <c r="I9" s="460"/>
      <c r="J9" s="460"/>
      <c r="K9" s="465"/>
      <c r="L9" s="464"/>
      <c r="M9" s="460"/>
      <c r="N9" s="465"/>
      <c r="O9" s="464"/>
      <c r="P9" s="460"/>
      <c r="Q9" s="460"/>
      <c r="R9" s="56"/>
      <c r="S9" s="460"/>
      <c r="T9" s="460"/>
      <c r="U9" s="465"/>
      <c r="V9" s="464"/>
      <c r="W9" s="460"/>
      <c r="X9" s="465"/>
      <c r="Y9" s="464"/>
      <c r="Z9" s="465"/>
      <c r="AA9" s="464"/>
    </row>
    <row r="10" spans="1:27" x14ac:dyDescent="0.2">
      <c r="A10" s="101"/>
      <c r="B10" s="460">
        <v>3</v>
      </c>
      <c r="C10" s="460">
        <v>200</v>
      </c>
      <c r="D10" s="465">
        <v>2</v>
      </c>
      <c r="E10" s="464"/>
      <c r="F10" s="460">
        <v>2</v>
      </c>
      <c r="G10" s="460"/>
      <c r="H10" s="56"/>
      <c r="I10" s="460"/>
      <c r="J10" s="460"/>
      <c r="K10" s="465"/>
      <c r="L10" s="464"/>
      <c r="M10" s="460"/>
      <c r="N10" s="465"/>
      <c r="O10" s="464"/>
      <c r="P10" s="460"/>
      <c r="Q10" s="460"/>
      <c r="R10" s="56"/>
      <c r="S10" s="460"/>
      <c r="T10" s="460"/>
      <c r="U10" s="465"/>
      <c r="V10" s="464"/>
      <c r="W10" s="460"/>
      <c r="X10" s="465"/>
      <c r="Y10" s="464"/>
      <c r="Z10" s="465"/>
      <c r="AA10" s="464"/>
    </row>
    <row r="11" spans="1:27" x14ac:dyDescent="0.2">
      <c r="A11" s="465"/>
      <c r="B11" s="460">
        <v>4</v>
      </c>
      <c r="C11" s="460">
        <v>200</v>
      </c>
      <c r="D11" s="465"/>
      <c r="E11" s="464"/>
      <c r="F11" s="460"/>
      <c r="G11" s="460"/>
      <c r="H11" s="56"/>
      <c r="I11" s="460"/>
      <c r="J11" s="460"/>
      <c r="K11" s="465"/>
      <c r="L11" s="464"/>
      <c r="M11" s="460"/>
      <c r="N11" s="465"/>
      <c r="O11" s="464"/>
      <c r="P11" s="460"/>
      <c r="Q11" s="460"/>
      <c r="R11" s="56"/>
      <c r="S11" s="460">
        <v>1</v>
      </c>
      <c r="T11" s="460"/>
      <c r="U11" s="465">
        <v>1</v>
      </c>
      <c r="V11" s="464"/>
      <c r="W11" s="460"/>
      <c r="X11" s="465"/>
      <c r="Y11" s="464"/>
      <c r="Z11" s="465"/>
      <c r="AA11" s="464"/>
    </row>
    <row r="12" spans="1:27" x14ac:dyDescent="0.2">
      <c r="A12" s="465"/>
      <c r="B12" s="460">
        <v>5</v>
      </c>
      <c r="C12" s="460">
        <v>200</v>
      </c>
      <c r="D12" s="465">
        <v>3</v>
      </c>
      <c r="E12" s="464"/>
      <c r="F12" s="460">
        <v>3</v>
      </c>
      <c r="G12" s="460"/>
      <c r="H12" s="56"/>
      <c r="I12" s="460"/>
      <c r="J12" s="460"/>
      <c r="K12" s="465"/>
      <c r="L12" s="464"/>
      <c r="M12" s="460"/>
      <c r="N12" s="465"/>
      <c r="O12" s="464"/>
      <c r="P12" s="460"/>
      <c r="Q12" s="460"/>
      <c r="R12" s="56"/>
      <c r="S12" s="460"/>
      <c r="T12" s="460"/>
      <c r="U12" s="465"/>
      <c r="V12" s="464"/>
      <c r="W12" s="460"/>
      <c r="X12" s="465"/>
      <c r="Y12" s="464"/>
      <c r="Z12" s="465"/>
      <c r="AA12" s="464"/>
    </row>
    <row r="13" spans="1:27" x14ac:dyDescent="0.2">
      <c r="A13" s="101"/>
      <c r="B13" s="460">
        <v>6</v>
      </c>
      <c r="C13" s="460">
        <v>200</v>
      </c>
      <c r="D13" s="465">
        <v>2</v>
      </c>
      <c r="E13" s="464"/>
      <c r="F13" s="460">
        <v>2</v>
      </c>
      <c r="G13" s="460"/>
      <c r="H13" s="56"/>
      <c r="I13" s="460"/>
      <c r="J13" s="460"/>
      <c r="K13" s="465"/>
      <c r="L13" s="464"/>
      <c r="M13" s="460"/>
      <c r="N13" s="465"/>
      <c r="O13" s="464"/>
      <c r="P13" s="460"/>
      <c r="Q13" s="460"/>
      <c r="R13" s="56"/>
      <c r="S13" s="460"/>
      <c r="T13" s="460"/>
      <c r="U13" s="465"/>
      <c r="V13" s="464"/>
      <c r="W13" s="460"/>
      <c r="X13" s="465"/>
      <c r="Y13" s="464"/>
      <c r="Z13" s="465"/>
      <c r="AA13" s="464"/>
    </row>
    <row r="14" spans="1:27" x14ac:dyDescent="0.2">
      <c r="A14" s="465"/>
      <c r="B14" s="460">
        <v>7</v>
      </c>
      <c r="C14" s="460">
        <v>400</v>
      </c>
      <c r="D14" s="465"/>
      <c r="E14" s="464"/>
      <c r="F14" s="460"/>
      <c r="G14" s="460"/>
      <c r="H14" s="56"/>
      <c r="I14" s="460"/>
      <c r="J14" s="460"/>
      <c r="K14" s="465"/>
      <c r="L14" s="464"/>
      <c r="M14" s="460"/>
      <c r="N14" s="465"/>
      <c r="O14" s="464"/>
      <c r="P14" s="460"/>
      <c r="Q14" s="460"/>
      <c r="R14" s="56"/>
      <c r="S14" s="460">
        <v>1</v>
      </c>
      <c r="T14" s="460"/>
      <c r="U14" s="465">
        <v>1</v>
      </c>
      <c r="V14" s="464"/>
      <c r="W14" s="460"/>
      <c r="X14" s="465"/>
      <c r="Y14" s="464"/>
      <c r="Z14" s="465"/>
      <c r="AA14" s="464"/>
    </row>
    <row r="15" spans="1:27" x14ac:dyDescent="0.2">
      <c r="A15" s="467"/>
      <c r="B15" s="460">
        <v>8</v>
      </c>
      <c r="C15" s="460">
        <v>300</v>
      </c>
      <c r="D15" s="465">
        <v>2</v>
      </c>
      <c r="E15" s="464"/>
      <c r="F15" s="460">
        <v>2</v>
      </c>
      <c r="G15" s="460"/>
      <c r="H15" s="56"/>
      <c r="I15" s="460"/>
      <c r="J15" s="460"/>
      <c r="K15" s="465"/>
      <c r="L15" s="464"/>
      <c r="M15" s="460"/>
      <c r="N15" s="465"/>
      <c r="O15" s="464"/>
      <c r="P15" s="460"/>
      <c r="Q15" s="460"/>
      <c r="R15" s="56"/>
      <c r="S15" s="460"/>
      <c r="T15" s="460"/>
      <c r="U15" s="465"/>
      <c r="V15" s="464"/>
      <c r="W15" s="460"/>
      <c r="X15" s="465"/>
      <c r="Y15" s="464"/>
      <c r="Z15" s="465"/>
      <c r="AA15" s="464"/>
    </row>
    <row r="16" spans="1:27" x14ac:dyDescent="0.2">
      <c r="A16" s="467"/>
      <c r="B16" s="460"/>
      <c r="C16" s="460"/>
      <c r="D16" s="465"/>
      <c r="E16" s="464"/>
      <c r="F16" s="460"/>
      <c r="G16" s="460"/>
      <c r="H16" s="56"/>
      <c r="I16" s="460"/>
      <c r="J16" s="460"/>
      <c r="K16" s="465"/>
      <c r="L16" s="464"/>
      <c r="M16" s="460"/>
      <c r="N16" s="465"/>
      <c r="O16" s="464"/>
      <c r="P16" s="460"/>
      <c r="Q16" s="460"/>
      <c r="R16" s="56"/>
      <c r="S16" s="460"/>
      <c r="T16" s="460"/>
      <c r="U16" s="465"/>
      <c r="V16" s="464"/>
      <c r="W16" s="460"/>
      <c r="X16" s="465"/>
      <c r="Y16" s="464"/>
      <c r="Z16" s="465"/>
      <c r="AA16" s="464"/>
    </row>
    <row r="17" spans="1:27" x14ac:dyDescent="0.2">
      <c r="A17" s="101">
        <v>43720</v>
      </c>
      <c r="B17" s="460">
        <v>3</v>
      </c>
      <c r="C17" s="460">
        <v>800</v>
      </c>
      <c r="D17" s="465">
        <v>4</v>
      </c>
      <c r="E17" s="464"/>
      <c r="F17" s="460">
        <v>4</v>
      </c>
      <c r="G17" s="460"/>
      <c r="H17" s="56"/>
      <c r="I17" s="460"/>
      <c r="J17" s="460"/>
      <c r="K17" s="465"/>
      <c r="L17" s="464"/>
      <c r="M17" s="460"/>
      <c r="N17" s="465"/>
      <c r="O17" s="464"/>
      <c r="P17" s="460"/>
      <c r="Q17" s="460"/>
      <c r="R17" s="56"/>
      <c r="S17" s="460"/>
      <c r="T17" s="460"/>
      <c r="U17" s="465"/>
      <c r="V17" s="464"/>
      <c r="W17" s="460"/>
      <c r="X17" s="465"/>
      <c r="Y17" s="464"/>
      <c r="Z17" s="465"/>
      <c r="AA17" s="464"/>
    </row>
    <row r="18" spans="1:27" x14ac:dyDescent="0.2">
      <c r="A18" s="101"/>
      <c r="B18" s="460">
        <v>4</v>
      </c>
      <c r="C18" s="460">
        <v>800</v>
      </c>
      <c r="D18" s="465"/>
      <c r="E18" s="464"/>
      <c r="F18" s="460"/>
      <c r="G18" s="460"/>
      <c r="H18" s="56"/>
      <c r="I18" s="460"/>
      <c r="J18" s="460"/>
      <c r="K18" s="465"/>
      <c r="L18" s="464"/>
      <c r="M18" s="460"/>
      <c r="N18" s="465"/>
      <c r="O18" s="464"/>
      <c r="P18" s="460"/>
      <c r="Q18" s="460"/>
      <c r="R18" s="56"/>
      <c r="S18" s="460">
        <v>2</v>
      </c>
      <c r="T18" s="460"/>
      <c r="U18" s="465">
        <v>2</v>
      </c>
      <c r="V18" s="464"/>
      <c r="W18" s="460"/>
      <c r="X18" s="465"/>
      <c r="Y18" s="464"/>
      <c r="Z18" s="465"/>
      <c r="AA18" s="464"/>
    </row>
    <row r="19" spans="1:27" x14ac:dyDescent="0.2">
      <c r="A19" s="465"/>
      <c r="B19" s="460">
        <v>5</v>
      </c>
      <c r="C19" s="460">
        <v>200</v>
      </c>
      <c r="D19" s="465">
        <v>2</v>
      </c>
      <c r="E19" s="464"/>
      <c r="F19" s="460"/>
      <c r="G19" s="460">
        <v>2</v>
      </c>
      <c r="H19" s="56"/>
      <c r="I19" s="460"/>
      <c r="J19" s="460"/>
      <c r="K19" s="465"/>
      <c r="L19" s="464"/>
      <c r="M19" s="460"/>
      <c r="N19" s="465"/>
      <c r="O19" s="464"/>
      <c r="P19" s="460"/>
      <c r="Q19" s="460"/>
      <c r="R19" s="56"/>
      <c r="S19" s="460"/>
      <c r="T19" s="460"/>
      <c r="U19" s="465"/>
      <c r="V19" s="464"/>
      <c r="W19" s="460"/>
      <c r="X19" s="465"/>
      <c r="Y19" s="464"/>
      <c r="Z19" s="465"/>
      <c r="AA19" s="464"/>
    </row>
    <row r="20" spans="1:27" x14ac:dyDescent="0.2">
      <c r="A20" s="101"/>
      <c r="B20" s="460"/>
      <c r="C20" s="460"/>
      <c r="D20" s="465"/>
      <c r="E20" s="464"/>
      <c r="F20" s="460"/>
      <c r="G20" s="460"/>
      <c r="H20" s="56"/>
      <c r="I20" s="460"/>
      <c r="J20" s="460"/>
      <c r="K20" s="465"/>
      <c r="L20" s="464"/>
      <c r="M20" s="460"/>
      <c r="N20" s="465"/>
      <c r="O20" s="464"/>
      <c r="P20" s="460"/>
      <c r="Q20" s="460"/>
      <c r="R20" s="56"/>
      <c r="S20" s="460"/>
      <c r="T20" s="460"/>
      <c r="U20" s="465"/>
      <c r="V20" s="464"/>
      <c r="W20" s="460"/>
      <c r="X20" s="465"/>
      <c r="Y20" s="464"/>
      <c r="Z20" s="465"/>
      <c r="AA20" s="464"/>
    </row>
    <row r="21" spans="1:27" x14ac:dyDescent="0.2">
      <c r="A21" s="101">
        <v>43724</v>
      </c>
      <c r="B21" s="460">
        <v>1</v>
      </c>
      <c r="C21" s="460">
        <v>800</v>
      </c>
      <c r="D21" s="465">
        <v>4</v>
      </c>
      <c r="E21" s="464"/>
      <c r="F21" s="460">
        <v>4</v>
      </c>
      <c r="G21" s="460"/>
      <c r="H21" s="56"/>
      <c r="I21" s="460"/>
      <c r="J21" s="460"/>
      <c r="K21" s="465"/>
      <c r="L21" s="464"/>
      <c r="M21" s="460"/>
      <c r="N21" s="465"/>
      <c r="O21" s="464"/>
      <c r="P21" s="460"/>
      <c r="Q21" s="460"/>
      <c r="R21" s="56"/>
      <c r="S21" s="460"/>
      <c r="T21" s="460"/>
      <c r="U21" s="465"/>
      <c r="V21" s="464"/>
      <c r="W21" s="460"/>
      <c r="X21" s="465"/>
      <c r="Y21" s="464"/>
      <c r="Z21" s="465"/>
      <c r="AA21" s="464"/>
    </row>
    <row r="22" spans="1:27" x14ac:dyDescent="0.2">
      <c r="A22" s="465"/>
      <c r="B22" s="460">
        <v>2</v>
      </c>
      <c r="C22" s="460">
        <v>800</v>
      </c>
      <c r="D22" s="465">
        <v>2</v>
      </c>
      <c r="E22" s="464"/>
      <c r="F22" s="460">
        <v>2</v>
      </c>
      <c r="G22" s="460"/>
      <c r="H22" s="56"/>
      <c r="I22" s="460">
        <v>1</v>
      </c>
      <c r="J22" s="460"/>
      <c r="K22" s="465">
        <v>1</v>
      </c>
      <c r="L22" s="464"/>
      <c r="M22" s="460"/>
      <c r="N22" s="465"/>
      <c r="O22" s="464"/>
      <c r="P22" s="460"/>
      <c r="Q22" s="460"/>
      <c r="R22" s="56"/>
      <c r="S22" s="460"/>
      <c r="T22" s="460"/>
      <c r="U22" s="465"/>
      <c r="V22" s="464"/>
      <c r="W22" s="460"/>
      <c r="X22" s="465"/>
      <c r="Y22" s="464"/>
      <c r="Z22" s="465"/>
      <c r="AA22" s="464"/>
    </row>
    <row r="23" spans="1:27" x14ac:dyDescent="0.2">
      <c r="A23" s="465"/>
      <c r="B23" s="460">
        <v>4</v>
      </c>
      <c r="C23" s="460">
        <v>800</v>
      </c>
      <c r="D23" s="465">
        <v>5</v>
      </c>
      <c r="E23" s="464"/>
      <c r="F23" s="460">
        <v>5</v>
      </c>
      <c r="G23" s="460"/>
      <c r="H23" s="56"/>
      <c r="I23" s="460"/>
      <c r="J23" s="460"/>
      <c r="K23" s="465"/>
      <c r="L23" s="464"/>
      <c r="M23" s="460"/>
      <c r="N23" s="465"/>
      <c r="O23" s="464"/>
      <c r="P23" s="460"/>
      <c r="Q23" s="460"/>
      <c r="R23" s="56"/>
      <c r="S23" s="460"/>
      <c r="T23" s="460"/>
      <c r="U23" s="465"/>
      <c r="V23" s="464"/>
      <c r="W23" s="460"/>
      <c r="X23" s="465"/>
      <c r="Y23" s="464"/>
      <c r="Z23" s="465"/>
      <c r="AA23" s="464"/>
    </row>
    <row r="24" spans="1:27" x14ac:dyDescent="0.2">
      <c r="A24" s="102"/>
      <c r="B24" s="460">
        <v>5</v>
      </c>
      <c r="C24" s="460">
        <v>800</v>
      </c>
      <c r="D24" s="465">
        <v>1</v>
      </c>
      <c r="E24" s="464"/>
      <c r="F24" s="460">
        <v>1</v>
      </c>
      <c r="G24" s="460"/>
      <c r="H24" s="56"/>
      <c r="I24" s="460"/>
      <c r="J24" s="460"/>
      <c r="K24" s="465"/>
      <c r="L24" s="464"/>
      <c r="M24" s="460"/>
      <c r="N24" s="465"/>
      <c r="O24" s="464"/>
      <c r="P24" s="460"/>
      <c r="Q24" s="460"/>
      <c r="R24" s="56"/>
      <c r="S24" s="460"/>
      <c r="T24" s="460"/>
      <c r="U24" s="465"/>
      <c r="V24" s="464"/>
      <c r="W24" s="460"/>
      <c r="X24" s="465"/>
      <c r="Y24" s="464"/>
      <c r="Z24" s="465"/>
      <c r="AA24" s="464"/>
    </row>
    <row r="25" spans="1:27" x14ac:dyDescent="0.2">
      <c r="A25" s="465"/>
      <c r="B25" s="460">
        <v>7</v>
      </c>
      <c r="C25" s="460">
        <v>800</v>
      </c>
      <c r="D25" s="465">
        <v>4</v>
      </c>
      <c r="E25" s="464"/>
      <c r="F25" s="460">
        <v>4</v>
      </c>
      <c r="G25" s="460"/>
      <c r="H25" s="56"/>
      <c r="I25" s="460"/>
      <c r="J25" s="460"/>
      <c r="K25" s="465"/>
      <c r="L25" s="464"/>
      <c r="M25" s="460"/>
      <c r="N25" s="465"/>
      <c r="O25" s="464"/>
      <c r="P25" s="460"/>
      <c r="Q25" s="460"/>
      <c r="R25" s="56"/>
      <c r="S25" s="460"/>
      <c r="T25" s="460"/>
      <c r="U25" s="465"/>
      <c r="V25" s="464"/>
      <c r="W25" s="460"/>
      <c r="X25" s="465"/>
      <c r="Y25" s="464"/>
      <c r="Z25" s="465"/>
      <c r="AA25" s="464"/>
    </row>
    <row r="26" spans="1:27" x14ac:dyDescent="0.2">
      <c r="A26" s="465"/>
      <c r="B26" s="460">
        <v>8</v>
      </c>
      <c r="C26" s="460">
        <v>1500</v>
      </c>
      <c r="D26" s="465">
        <v>2</v>
      </c>
      <c r="E26" s="464"/>
      <c r="F26" s="460">
        <v>2</v>
      </c>
      <c r="G26" s="460"/>
      <c r="H26" s="56"/>
      <c r="I26" s="460"/>
      <c r="J26" s="460"/>
      <c r="K26" s="465"/>
      <c r="L26" s="464"/>
      <c r="M26" s="460"/>
      <c r="N26" s="465"/>
      <c r="O26" s="464"/>
      <c r="P26" s="460"/>
      <c r="Q26" s="460"/>
      <c r="R26" s="56"/>
      <c r="S26" s="460"/>
      <c r="T26" s="460"/>
      <c r="U26" s="465"/>
      <c r="V26" s="464"/>
      <c r="W26" s="460"/>
      <c r="X26" s="465"/>
      <c r="Y26" s="464"/>
      <c r="Z26" s="465"/>
      <c r="AA26" s="464"/>
    </row>
    <row r="27" spans="1:27" x14ac:dyDescent="0.2">
      <c r="A27" s="465"/>
      <c r="B27" s="460"/>
      <c r="C27" s="460"/>
      <c r="D27" s="465"/>
      <c r="E27" s="464"/>
      <c r="F27" s="460"/>
      <c r="G27" s="460"/>
      <c r="H27" s="56"/>
      <c r="I27" s="460"/>
      <c r="J27" s="460"/>
      <c r="K27" s="465"/>
      <c r="L27" s="464"/>
      <c r="M27" s="460"/>
      <c r="N27" s="465"/>
      <c r="O27" s="464"/>
      <c r="P27" s="460"/>
      <c r="Q27" s="460"/>
      <c r="R27" s="56"/>
      <c r="S27" s="460"/>
      <c r="T27" s="460"/>
      <c r="U27" s="465"/>
      <c r="V27" s="464"/>
      <c r="W27" s="460"/>
      <c r="X27" s="465"/>
      <c r="Y27" s="464"/>
      <c r="Z27" s="465"/>
      <c r="AA27" s="464"/>
    </row>
    <row r="28" spans="1:27" x14ac:dyDescent="0.2">
      <c r="A28" s="101">
        <v>43725</v>
      </c>
      <c r="B28" s="460">
        <v>1</v>
      </c>
      <c r="C28" s="460">
        <v>400</v>
      </c>
      <c r="D28" s="465">
        <v>1</v>
      </c>
      <c r="E28" s="464"/>
      <c r="F28" s="460">
        <v>1</v>
      </c>
      <c r="G28" s="460"/>
      <c r="H28" s="56"/>
      <c r="I28" s="460"/>
      <c r="J28" s="460"/>
      <c r="K28" s="465"/>
      <c r="L28" s="464"/>
      <c r="M28" s="460"/>
      <c r="N28" s="465"/>
      <c r="O28" s="464"/>
      <c r="P28" s="460"/>
      <c r="Q28" s="460"/>
      <c r="R28" s="56"/>
      <c r="S28" s="460"/>
      <c r="T28" s="460"/>
      <c r="U28" s="465"/>
      <c r="V28" s="464"/>
      <c r="W28" s="460"/>
      <c r="X28" s="465"/>
      <c r="Y28" s="464"/>
      <c r="Z28" s="465"/>
      <c r="AA28" s="464"/>
    </row>
    <row r="29" spans="1:27" x14ac:dyDescent="0.2">
      <c r="A29" s="465"/>
      <c r="B29" s="460">
        <v>4</v>
      </c>
      <c r="C29" s="460">
        <v>1000</v>
      </c>
      <c r="D29" s="465">
        <v>4</v>
      </c>
      <c r="E29" s="464"/>
      <c r="F29" s="460">
        <v>4</v>
      </c>
      <c r="G29" s="460"/>
      <c r="H29" s="56"/>
      <c r="I29" s="460"/>
      <c r="J29" s="460"/>
      <c r="K29" s="465"/>
      <c r="L29" s="464"/>
      <c r="M29" s="460"/>
      <c r="N29" s="465"/>
      <c r="O29" s="464"/>
      <c r="P29" s="460"/>
      <c r="Q29" s="460"/>
      <c r="R29" s="56"/>
      <c r="S29" s="460"/>
      <c r="T29" s="460"/>
      <c r="U29" s="465"/>
      <c r="V29" s="464"/>
      <c r="W29" s="460"/>
      <c r="X29" s="465"/>
      <c r="Y29" s="464"/>
      <c r="Z29" s="465"/>
      <c r="AA29" s="464"/>
    </row>
    <row r="30" spans="1:27" x14ac:dyDescent="0.2">
      <c r="A30" s="465"/>
      <c r="B30" s="546"/>
      <c r="C30" s="460"/>
      <c r="D30" s="465"/>
      <c r="E30" s="464"/>
      <c r="F30" s="460"/>
      <c r="G30" s="460"/>
      <c r="H30" s="56"/>
      <c r="I30" s="460"/>
      <c r="J30" s="460"/>
      <c r="K30" s="465"/>
      <c r="L30" s="464"/>
      <c r="M30" s="460"/>
      <c r="N30" s="465"/>
      <c r="O30" s="464"/>
      <c r="P30" s="460"/>
      <c r="Q30" s="460"/>
      <c r="R30" s="56"/>
      <c r="S30" s="460"/>
      <c r="T30" s="460"/>
      <c r="U30" s="465"/>
      <c r="V30" s="464"/>
      <c r="W30" s="460"/>
      <c r="X30" s="465"/>
      <c r="Y30" s="464"/>
      <c r="Z30" s="465"/>
      <c r="AA30" s="464"/>
    </row>
    <row r="31" spans="1:27" x14ac:dyDescent="0.2">
      <c r="A31" s="101">
        <v>43732</v>
      </c>
      <c r="B31" s="460">
        <v>3</v>
      </c>
      <c r="C31" s="460">
        <v>600</v>
      </c>
      <c r="D31" s="465">
        <v>2</v>
      </c>
      <c r="E31" s="464"/>
      <c r="F31" s="460">
        <v>2</v>
      </c>
      <c r="G31" s="460"/>
      <c r="H31" s="56"/>
      <c r="I31" s="460"/>
      <c r="J31" s="460"/>
      <c r="K31" s="465"/>
      <c r="L31" s="464"/>
      <c r="M31" s="460"/>
      <c r="N31" s="465"/>
      <c r="O31" s="464"/>
      <c r="P31" s="460"/>
      <c r="Q31" s="460"/>
      <c r="R31" s="56"/>
      <c r="S31" s="460">
        <v>1</v>
      </c>
      <c r="T31" s="460"/>
      <c r="U31" s="465">
        <v>1</v>
      </c>
      <c r="V31" s="464"/>
      <c r="W31" s="460"/>
      <c r="X31" s="465"/>
      <c r="Y31" s="464"/>
      <c r="Z31" s="465"/>
      <c r="AA31" s="464"/>
    </row>
    <row r="32" spans="1:27" x14ac:dyDescent="0.2">
      <c r="A32" s="465"/>
      <c r="B32" s="460"/>
      <c r="C32" s="460"/>
      <c r="D32" s="465"/>
      <c r="E32" s="464"/>
      <c r="F32" s="460"/>
      <c r="G32" s="460"/>
      <c r="H32" s="56"/>
      <c r="I32" s="460"/>
      <c r="J32" s="460"/>
      <c r="K32" s="465"/>
      <c r="L32" s="464"/>
      <c r="M32" s="460"/>
      <c r="N32" s="465"/>
      <c r="O32" s="464"/>
      <c r="P32" s="460"/>
      <c r="Q32" s="460"/>
      <c r="R32" s="56"/>
      <c r="S32" s="460"/>
      <c r="T32" s="460"/>
      <c r="U32" s="465"/>
      <c r="V32" s="464"/>
      <c r="W32" s="460"/>
      <c r="X32" s="465"/>
      <c r="Y32" s="464"/>
      <c r="Z32" s="465"/>
      <c r="AA32" s="464"/>
    </row>
    <row r="33" spans="1:27" x14ac:dyDescent="0.2">
      <c r="A33" s="101">
        <v>43734</v>
      </c>
      <c r="B33" s="460">
        <v>6</v>
      </c>
      <c r="C33" s="460">
        <v>600</v>
      </c>
      <c r="D33" s="465">
        <v>2</v>
      </c>
      <c r="E33" s="464"/>
      <c r="F33" s="460">
        <v>2</v>
      </c>
      <c r="G33" s="460"/>
      <c r="H33" s="56"/>
      <c r="I33" s="460"/>
      <c r="J33" s="460"/>
      <c r="K33" s="465"/>
      <c r="L33" s="464"/>
      <c r="M33" s="460"/>
      <c r="N33" s="465">
        <v>1</v>
      </c>
      <c r="O33" s="464"/>
      <c r="P33" s="460">
        <v>1</v>
      </c>
      <c r="Q33" s="460"/>
      <c r="R33" s="56"/>
      <c r="S33" s="460"/>
      <c r="T33" s="460"/>
      <c r="U33" s="465"/>
      <c r="V33" s="464"/>
      <c r="W33" s="460"/>
      <c r="X33" s="465">
        <v>1</v>
      </c>
      <c r="Y33" s="464"/>
      <c r="Z33" s="465">
        <v>1</v>
      </c>
      <c r="AA33" s="464"/>
    </row>
    <row r="34" spans="1:27" x14ac:dyDescent="0.2">
      <c r="A34" s="465"/>
      <c r="B34" s="460">
        <v>7</v>
      </c>
      <c r="C34" s="460">
        <v>1000</v>
      </c>
      <c r="D34" s="465">
        <v>4</v>
      </c>
      <c r="E34" s="464"/>
      <c r="F34" s="460">
        <v>4</v>
      </c>
      <c r="G34" s="460"/>
      <c r="H34" s="56"/>
      <c r="I34" s="460">
        <v>1</v>
      </c>
      <c r="J34" s="460"/>
      <c r="K34" s="465">
        <v>1</v>
      </c>
      <c r="L34" s="464"/>
      <c r="M34" s="460"/>
      <c r="N34" s="465"/>
      <c r="O34" s="464"/>
      <c r="P34" s="460"/>
      <c r="Q34" s="460"/>
      <c r="R34" s="56"/>
      <c r="S34" s="460">
        <v>1</v>
      </c>
      <c r="T34" s="460"/>
      <c r="U34" s="465">
        <v>1</v>
      </c>
      <c r="V34" s="464"/>
      <c r="W34" s="460"/>
      <c r="X34" s="465">
        <v>1</v>
      </c>
      <c r="Y34" s="464"/>
      <c r="Z34" s="465">
        <v>1</v>
      </c>
      <c r="AA34" s="464"/>
    </row>
    <row r="35" spans="1:27" x14ac:dyDescent="0.2">
      <c r="A35" s="465"/>
      <c r="B35" s="460"/>
      <c r="C35" s="460"/>
      <c r="D35" s="465"/>
      <c r="E35" s="464"/>
      <c r="F35" s="460"/>
      <c r="G35" s="460"/>
      <c r="H35" s="56"/>
      <c r="I35" s="460"/>
      <c r="J35" s="460"/>
      <c r="K35" s="465"/>
      <c r="L35" s="464"/>
      <c r="M35" s="460"/>
      <c r="N35" s="465"/>
      <c r="O35" s="464"/>
      <c r="P35" s="460"/>
      <c r="Q35" s="460"/>
      <c r="R35" s="56"/>
      <c r="S35" s="460"/>
      <c r="T35" s="460"/>
      <c r="U35" s="465"/>
      <c r="V35" s="464"/>
      <c r="W35" s="460"/>
      <c r="X35" s="465"/>
      <c r="Y35" s="464"/>
      <c r="Z35" s="465"/>
      <c r="AA35" s="464"/>
    </row>
    <row r="36" spans="1:27" x14ac:dyDescent="0.2">
      <c r="A36" s="101">
        <v>43738</v>
      </c>
      <c r="B36" s="460">
        <v>4</v>
      </c>
      <c r="C36" s="460">
        <v>800</v>
      </c>
      <c r="D36" s="465">
        <v>2</v>
      </c>
      <c r="E36" s="464"/>
      <c r="F36" s="460">
        <v>2</v>
      </c>
      <c r="G36" s="460"/>
      <c r="H36" s="56"/>
      <c r="I36" s="460"/>
      <c r="J36" s="460"/>
      <c r="K36" s="465"/>
      <c r="L36" s="464"/>
      <c r="M36" s="460"/>
      <c r="N36" s="465"/>
      <c r="O36" s="464"/>
      <c r="P36" s="460"/>
      <c r="Q36" s="460"/>
      <c r="R36" s="56"/>
      <c r="S36" s="460"/>
      <c r="T36" s="460"/>
      <c r="U36" s="465"/>
      <c r="V36" s="464"/>
      <c r="W36" s="460"/>
      <c r="X36" s="465"/>
      <c r="Y36" s="464"/>
      <c r="Z36" s="465"/>
      <c r="AA36" s="464"/>
    </row>
    <row r="37" spans="1:27" x14ac:dyDescent="0.2">
      <c r="A37" s="465"/>
      <c r="B37" s="460"/>
      <c r="C37" s="460"/>
      <c r="D37" s="465"/>
      <c r="E37" s="464"/>
      <c r="F37" s="460"/>
      <c r="G37" s="460"/>
      <c r="H37" s="56"/>
      <c r="I37" s="460"/>
      <c r="J37" s="460"/>
      <c r="K37" s="465"/>
      <c r="L37" s="464"/>
      <c r="M37" s="460"/>
      <c r="N37" s="465"/>
      <c r="O37" s="464"/>
      <c r="P37" s="460"/>
      <c r="Q37" s="460"/>
      <c r="R37" s="56"/>
      <c r="S37" s="460"/>
      <c r="T37" s="460"/>
      <c r="U37" s="465"/>
      <c r="V37" s="464"/>
      <c r="W37" s="460"/>
      <c r="X37" s="465"/>
      <c r="Y37" s="464"/>
      <c r="Z37" s="465"/>
      <c r="AA37" s="464"/>
    </row>
    <row r="38" spans="1:27" ht="17" thickBot="1" x14ac:dyDescent="0.25">
      <c r="A38" s="465"/>
      <c r="B38" s="460"/>
      <c r="C38" s="460"/>
      <c r="D38" s="12"/>
      <c r="E38" s="26"/>
      <c r="F38" s="14"/>
      <c r="G38" s="14"/>
      <c r="H38" s="56"/>
      <c r="I38" s="14"/>
      <c r="J38" s="14"/>
      <c r="K38" s="12"/>
      <c r="L38" s="26"/>
      <c r="M38" s="460"/>
      <c r="N38" s="12"/>
      <c r="O38" s="26"/>
      <c r="P38" s="460"/>
      <c r="Q38" s="460"/>
      <c r="R38" s="56"/>
      <c r="S38" s="14"/>
      <c r="T38" s="14"/>
      <c r="U38" s="465"/>
      <c r="V38" s="464"/>
      <c r="W38" s="460"/>
      <c r="X38" s="12"/>
      <c r="Y38" s="26"/>
      <c r="Z38" s="465"/>
      <c r="AA38" s="464"/>
    </row>
    <row r="39" spans="1:27" x14ac:dyDescent="0.2">
      <c r="A39" s="57"/>
      <c r="B39" s="58"/>
      <c r="C39" s="229" t="s">
        <v>96</v>
      </c>
      <c r="D39" s="519">
        <f>SUM(D5:E36)</f>
        <v>61</v>
      </c>
      <c r="E39" s="520"/>
      <c r="F39" s="521">
        <f>SUM(F5:G36)</f>
        <v>61</v>
      </c>
      <c r="G39" s="521"/>
      <c r="H39" s="129"/>
      <c r="I39" s="521">
        <f>SUM(I5:J36)</f>
        <v>3</v>
      </c>
      <c r="J39" s="521"/>
      <c r="K39" s="519">
        <f>SUM(K5:L34)</f>
        <v>3</v>
      </c>
      <c r="L39" s="520"/>
      <c r="M39" s="469"/>
      <c r="N39" s="519">
        <f>SUM(N5:O36)</f>
        <v>1</v>
      </c>
      <c r="O39" s="520"/>
      <c r="P39" s="521">
        <f>SUM(P5:Q36)</f>
        <v>1</v>
      </c>
      <c r="Q39" s="521"/>
      <c r="R39" s="230"/>
      <c r="S39" s="521">
        <f>SUM(S5:T36)</f>
        <v>6</v>
      </c>
      <c r="T39" s="521"/>
      <c r="U39" s="519">
        <f>SUM(U5:V36)</f>
        <v>6</v>
      </c>
      <c r="V39" s="520"/>
      <c r="W39" s="469"/>
      <c r="X39" s="519">
        <f>SUM(X5:Y36)</f>
        <v>2</v>
      </c>
      <c r="Y39" s="520"/>
      <c r="Z39" s="519">
        <f>SUM(Z5:AA36)</f>
        <v>2</v>
      </c>
      <c r="AA39" s="520"/>
    </row>
    <row r="40" spans="1:27" x14ac:dyDescent="0.2">
      <c r="A40" s="59"/>
      <c r="B40" s="63"/>
      <c r="C40" s="64" t="s">
        <v>173</v>
      </c>
      <c r="D40" s="515">
        <f>SUM(D5:D36)</f>
        <v>61</v>
      </c>
      <c r="E40" s="516"/>
      <c r="F40" s="524">
        <f>SUM(F5:F36)</f>
        <v>58</v>
      </c>
      <c r="G40" s="524"/>
      <c r="H40" s="56"/>
      <c r="I40" s="524">
        <f>SUM(I5:I34)</f>
        <v>3</v>
      </c>
      <c r="J40" s="524"/>
      <c r="K40" s="515">
        <f>SUM(K5:K34)</f>
        <v>3</v>
      </c>
      <c r="L40" s="516"/>
      <c r="M40" s="468"/>
      <c r="N40" s="515">
        <f>SUM(N5:N36)</f>
        <v>1</v>
      </c>
      <c r="O40" s="516"/>
      <c r="P40" s="524">
        <f>SUM(P5:P36)</f>
        <v>1</v>
      </c>
      <c r="Q40" s="524"/>
      <c r="R40" s="194"/>
      <c r="S40" s="524">
        <f>SUM(S5:S36)</f>
        <v>6</v>
      </c>
      <c r="T40" s="524"/>
      <c r="U40" s="515">
        <f>SUM(U5:U36)</f>
        <v>6</v>
      </c>
      <c r="V40" s="516"/>
      <c r="W40" s="468"/>
      <c r="X40" s="515">
        <f>SUM(X5:X36)</f>
        <v>2</v>
      </c>
      <c r="Y40" s="516"/>
      <c r="Z40" s="515">
        <f>SUM(Z5:Z36)</f>
        <v>2</v>
      </c>
      <c r="AA40" s="516"/>
    </row>
    <row r="41" spans="1:27" x14ac:dyDescent="0.2">
      <c r="A41" s="465"/>
      <c r="B41" s="460"/>
      <c r="C41" s="64" t="s">
        <v>125</v>
      </c>
      <c r="D41" s="515">
        <f>SUM(E5:E36)</f>
        <v>0</v>
      </c>
      <c r="E41" s="516"/>
      <c r="F41" s="515">
        <f>SUM(G5:G36)</f>
        <v>3</v>
      </c>
      <c r="G41" s="516"/>
      <c r="H41" s="54"/>
      <c r="I41" s="515">
        <f>SUM(J5:J36)</f>
        <v>0</v>
      </c>
      <c r="J41" s="516"/>
      <c r="K41" s="515">
        <f>SUM(L5:L36)</f>
        <v>0</v>
      </c>
      <c r="L41" s="516"/>
      <c r="M41" s="462"/>
      <c r="N41" s="515">
        <f>SUM(O5:O36)</f>
        <v>0</v>
      </c>
      <c r="O41" s="516"/>
      <c r="P41" s="515">
        <f>SUM(Q5:Q36)</f>
        <v>0</v>
      </c>
      <c r="Q41" s="516"/>
      <c r="R41" s="54"/>
      <c r="S41" s="515">
        <f>SUM(T5:T36)</f>
        <v>0</v>
      </c>
      <c r="T41" s="516"/>
      <c r="U41" s="515">
        <f>SUM(V5:V36)</f>
        <v>0</v>
      </c>
      <c r="V41" s="516"/>
      <c r="W41" s="462"/>
      <c r="X41" s="515">
        <f>SUM(Y5:Y36)</f>
        <v>0</v>
      </c>
      <c r="Y41" s="516"/>
      <c r="Z41" s="515">
        <f>SUM(AA5:AA36)</f>
        <v>0</v>
      </c>
      <c r="AA41" s="516"/>
    </row>
    <row r="42" spans="1:27" ht="17" thickBot="1" x14ac:dyDescent="0.25">
      <c r="A42" s="547"/>
      <c r="B42" s="548"/>
      <c r="C42" s="548"/>
      <c r="D42" s="12"/>
      <c r="E42" s="26"/>
      <c r="F42" s="14"/>
      <c r="G42" s="14"/>
      <c r="H42" s="130"/>
      <c r="I42" s="14"/>
      <c r="J42" s="14"/>
      <c r="K42" s="12"/>
      <c r="L42" s="26"/>
      <c r="M42" s="14"/>
      <c r="N42" s="12"/>
      <c r="O42" s="26"/>
      <c r="P42" s="14"/>
      <c r="Q42" s="14"/>
      <c r="R42" s="130"/>
      <c r="S42" s="14"/>
      <c r="T42" s="14"/>
      <c r="U42" s="12"/>
      <c r="V42" s="26"/>
      <c r="W42" s="14"/>
      <c r="X42" s="12"/>
      <c r="Y42" s="26"/>
      <c r="Z42" s="12"/>
      <c r="AA42" s="26"/>
    </row>
    <row r="43" spans="1:27" x14ac:dyDescent="0.2">
      <c r="A43" s="525"/>
      <c r="B43" s="525"/>
      <c r="C43" s="525"/>
      <c r="D43" s="526"/>
      <c r="E43" s="526"/>
      <c r="F43" s="526"/>
      <c r="G43" s="526"/>
      <c r="I43" s="526"/>
      <c r="J43" s="526"/>
      <c r="K43" s="526"/>
      <c r="L43" s="526"/>
      <c r="O43"/>
      <c r="P43"/>
      <c r="Q43"/>
      <c r="T43"/>
      <c r="U43"/>
      <c r="V43"/>
      <c r="Y43"/>
      <c r="Z43"/>
      <c r="AA43"/>
    </row>
    <row r="44" spans="1:27" ht="17" thickBot="1" x14ac:dyDescent="0.25"/>
    <row r="45" spans="1:27" ht="22" thickBot="1" x14ac:dyDescent="0.3">
      <c r="A45" s="507" t="s">
        <v>238</v>
      </c>
      <c r="B45" s="508"/>
      <c r="C45" s="508"/>
      <c r="D45" s="508"/>
      <c r="E45" s="508"/>
      <c r="F45" s="508"/>
      <c r="G45" s="508"/>
      <c r="H45" s="508"/>
      <c r="I45" s="508"/>
      <c r="J45" s="508"/>
      <c r="K45" s="508"/>
      <c r="L45" s="508"/>
      <c r="M45" s="508"/>
      <c r="N45" s="508"/>
      <c r="O45" s="508"/>
      <c r="P45" s="508"/>
      <c r="Q45" s="508"/>
      <c r="R45" s="508"/>
      <c r="S45" s="508"/>
      <c r="T45" s="508"/>
      <c r="U45" s="508"/>
      <c r="V45" s="508"/>
      <c r="W45" s="508"/>
      <c r="X45" s="508"/>
      <c r="Y45" s="508"/>
      <c r="Z45" s="508"/>
      <c r="AA45" s="509"/>
    </row>
    <row r="46" spans="1:27" ht="22" thickBot="1" x14ac:dyDescent="0.3">
      <c r="A46" s="389"/>
      <c r="B46" s="100"/>
      <c r="C46" s="100"/>
      <c r="D46" s="507" t="s">
        <v>87</v>
      </c>
      <c r="E46" s="508"/>
      <c r="F46" s="508"/>
      <c r="G46" s="509"/>
      <c r="H46" s="100"/>
      <c r="I46" s="507" t="s">
        <v>88</v>
      </c>
      <c r="J46" s="508"/>
      <c r="K46" s="508"/>
      <c r="L46" s="509"/>
      <c r="M46" s="100"/>
      <c r="N46" s="507" t="s">
        <v>89</v>
      </c>
      <c r="O46" s="508"/>
      <c r="P46" s="508"/>
      <c r="Q46" s="509"/>
      <c r="R46" s="100"/>
      <c r="S46" s="507" t="s">
        <v>64</v>
      </c>
      <c r="T46" s="508"/>
      <c r="U46" s="508"/>
      <c r="V46" s="509"/>
      <c r="W46" s="100"/>
      <c r="X46" s="507" t="s">
        <v>108</v>
      </c>
      <c r="Y46" s="508"/>
      <c r="Z46" s="508"/>
      <c r="AA46" s="509"/>
    </row>
    <row r="47" spans="1:27" ht="17" thickBot="1" x14ac:dyDescent="0.25">
      <c r="A47" s="467"/>
      <c r="B47" s="462"/>
      <c r="C47" s="462"/>
      <c r="D47" s="487" t="s">
        <v>251</v>
      </c>
      <c r="E47" s="489"/>
      <c r="F47" s="487" t="s">
        <v>250</v>
      </c>
      <c r="G47" s="489"/>
      <c r="H47" s="462"/>
      <c r="I47" s="487" t="s">
        <v>251</v>
      </c>
      <c r="J47" s="489"/>
      <c r="K47" s="487" t="s">
        <v>250</v>
      </c>
      <c r="L47" s="489"/>
      <c r="M47" s="462"/>
      <c r="N47" s="487" t="s">
        <v>251</v>
      </c>
      <c r="O47" s="489"/>
      <c r="P47" s="487" t="s">
        <v>250</v>
      </c>
      <c r="Q47" s="489"/>
      <c r="R47" s="462"/>
      <c r="S47" s="487" t="s">
        <v>251</v>
      </c>
      <c r="T47" s="489"/>
      <c r="U47" s="487" t="s">
        <v>250</v>
      </c>
      <c r="V47" s="489"/>
      <c r="W47" s="462"/>
      <c r="X47" s="487" t="s">
        <v>251</v>
      </c>
      <c r="Y47" s="489"/>
      <c r="Z47" s="487" t="s">
        <v>250</v>
      </c>
      <c r="AA47" s="489"/>
    </row>
    <row r="48" spans="1:27" ht="17" thickBot="1" x14ac:dyDescent="0.25">
      <c r="A48" s="108" t="s">
        <v>0</v>
      </c>
      <c r="B48" s="108" t="s">
        <v>90</v>
      </c>
      <c r="C48" s="457" t="s">
        <v>91</v>
      </c>
      <c r="D48" s="457" t="s">
        <v>92</v>
      </c>
      <c r="E48" s="459" t="s">
        <v>93</v>
      </c>
      <c r="F48" s="457" t="s">
        <v>92</v>
      </c>
      <c r="G48" s="459" t="s">
        <v>93</v>
      </c>
      <c r="H48" s="76"/>
      <c r="I48" s="457" t="s">
        <v>92</v>
      </c>
      <c r="J48" s="459" t="s">
        <v>93</v>
      </c>
      <c r="K48" s="457" t="s">
        <v>92</v>
      </c>
      <c r="L48" s="459" t="s">
        <v>93</v>
      </c>
      <c r="M48" s="76"/>
      <c r="N48" s="457" t="s">
        <v>92</v>
      </c>
      <c r="O48" s="459" t="s">
        <v>93</v>
      </c>
      <c r="P48" s="76" t="s">
        <v>92</v>
      </c>
      <c r="Q48" s="461" t="s">
        <v>93</v>
      </c>
      <c r="R48" s="76"/>
      <c r="S48" s="457" t="s">
        <v>92</v>
      </c>
      <c r="T48" s="459" t="s">
        <v>93</v>
      </c>
      <c r="U48" s="457" t="s">
        <v>92</v>
      </c>
      <c r="V48" s="459" t="s">
        <v>93</v>
      </c>
      <c r="W48" s="76"/>
      <c r="X48" s="457" t="s">
        <v>92</v>
      </c>
      <c r="Y48" s="459" t="s">
        <v>93</v>
      </c>
      <c r="Z48" s="76" t="s">
        <v>92</v>
      </c>
      <c r="AA48" s="461" t="s">
        <v>93</v>
      </c>
    </row>
    <row r="49" spans="1:27" x14ac:dyDescent="0.2">
      <c r="A49" s="55">
        <v>43854</v>
      </c>
      <c r="B49" s="56">
        <v>2</v>
      </c>
      <c r="C49" s="56">
        <v>1000</v>
      </c>
      <c r="D49" s="465"/>
      <c r="E49" s="464"/>
      <c r="F49" s="465"/>
      <c r="G49" s="464"/>
      <c r="H49" s="460"/>
      <c r="I49" s="465">
        <v>4</v>
      </c>
      <c r="J49" s="464"/>
      <c r="K49" s="465">
        <v>4</v>
      </c>
      <c r="L49" s="464"/>
      <c r="M49" s="460"/>
      <c r="N49" s="465">
        <v>6</v>
      </c>
      <c r="O49" s="464"/>
      <c r="P49" s="460">
        <v>6</v>
      </c>
      <c r="Q49" s="464"/>
      <c r="R49" s="460"/>
      <c r="S49" s="465"/>
      <c r="T49" s="464"/>
      <c r="U49" s="465"/>
      <c r="V49" s="464"/>
      <c r="W49" s="460"/>
      <c r="X49" s="465"/>
      <c r="Y49" s="464"/>
      <c r="Z49" s="460"/>
      <c r="AA49" s="464"/>
    </row>
    <row r="50" spans="1:27" x14ac:dyDescent="0.2">
      <c r="A50" s="55">
        <v>43858</v>
      </c>
      <c r="B50" s="56">
        <v>2</v>
      </c>
      <c r="C50" s="56">
        <v>1500</v>
      </c>
      <c r="D50" s="465">
        <v>4</v>
      </c>
      <c r="E50" s="464"/>
      <c r="F50" s="465">
        <v>4</v>
      </c>
      <c r="G50" s="464"/>
      <c r="H50" s="460"/>
      <c r="I50" s="465">
        <v>1</v>
      </c>
      <c r="J50" s="464"/>
      <c r="K50" s="465">
        <v>1</v>
      </c>
      <c r="L50" s="464"/>
      <c r="M50" s="460"/>
      <c r="N50" s="465"/>
      <c r="O50" s="464">
        <v>1</v>
      </c>
      <c r="P50" s="460"/>
      <c r="Q50" s="464">
        <v>1</v>
      </c>
      <c r="R50" s="460"/>
      <c r="S50" s="465"/>
      <c r="T50" s="464"/>
      <c r="U50" s="465"/>
      <c r="V50" s="464"/>
      <c r="W50" s="460"/>
      <c r="X50" s="465"/>
      <c r="Y50" s="464"/>
      <c r="Z50" s="460"/>
      <c r="AA50" s="464"/>
    </row>
    <row r="51" spans="1:27" x14ac:dyDescent="0.2">
      <c r="A51" s="55">
        <v>43859</v>
      </c>
      <c r="B51" s="56">
        <v>1</v>
      </c>
      <c r="C51" s="56">
        <v>2000</v>
      </c>
      <c r="D51" s="465">
        <v>2</v>
      </c>
      <c r="E51" s="464"/>
      <c r="F51" s="465">
        <v>1</v>
      </c>
      <c r="G51" s="464">
        <v>1</v>
      </c>
      <c r="H51" s="460"/>
      <c r="I51" s="465"/>
      <c r="J51" s="464">
        <v>2</v>
      </c>
      <c r="K51" s="465"/>
      <c r="L51" s="464">
        <v>2</v>
      </c>
      <c r="M51" s="460"/>
      <c r="N51" s="465"/>
      <c r="O51" s="464">
        <v>3</v>
      </c>
      <c r="P51" s="460"/>
      <c r="Q51" s="464">
        <v>3</v>
      </c>
      <c r="R51" s="460"/>
      <c r="S51" s="465"/>
      <c r="T51" s="464"/>
      <c r="U51" s="465"/>
      <c r="V51" s="464"/>
      <c r="W51" s="460"/>
      <c r="X51" s="465"/>
      <c r="Y51" s="464"/>
      <c r="Z51" s="460"/>
      <c r="AA51" s="464"/>
    </row>
    <row r="52" spans="1:27" x14ac:dyDescent="0.2">
      <c r="A52" s="55">
        <v>43864</v>
      </c>
      <c r="B52" s="56" t="s">
        <v>94</v>
      </c>
      <c r="C52" s="56">
        <v>1200</v>
      </c>
      <c r="D52" s="465">
        <v>4</v>
      </c>
      <c r="E52" s="464">
        <v>3</v>
      </c>
      <c r="F52" s="465">
        <v>5</v>
      </c>
      <c r="G52" s="464">
        <v>2</v>
      </c>
      <c r="H52" s="460"/>
      <c r="I52" s="465"/>
      <c r="J52" s="464"/>
      <c r="K52" s="465"/>
      <c r="L52" s="464"/>
      <c r="M52" s="460"/>
      <c r="N52" s="465"/>
      <c r="O52" s="464">
        <v>1</v>
      </c>
      <c r="P52" s="460"/>
      <c r="Q52" s="464">
        <v>1</v>
      </c>
      <c r="R52" s="460"/>
      <c r="S52" s="465"/>
      <c r="T52" s="464"/>
      <c r="U52" s="465"/>
      <c r="V52" s="464"/>
      <c r="W52" s="460"/>
      <c r="X52" s="465"/>
      <c r="Y52" s="464"/>
      <c r="Z52" s="460"/>
      <c r="AA52" s="464"/>
    </row>
    <row r="53" spans="1:27" x14ac:dyDescent="0.2">
      <c r="A53" s="54"/>
      <c r="B53" s="56">
        <v>2</v>
      </c>
      <c r="C53" s="56">
        <v>1200</v>
      </c>
      <c r="D53" s="465">
        <v>7</v>
      </c>
      <c r="E53" s="464"/>
      <c r="F53" s="465">
        <v>7</v>
      </c>
      <c r="G53" s="464"/>
      <c r="H53" s="460"/>
      <c r="I53" s="465">
        <v>2</v>
      </c>
      <c r="J53" s="464"/>
      <c r="K53" s="465">
        <v>2</v>
      </c>
      <c r="L53" s="464"/>
      <c r="M53" s="460"/>
      <c r="N53" s="465">
        <v>2</v>
      </c>
      <c r="O53" s="464"/>
      <c r="P53" s="460">
        <v>2</v>
      </c>
      <c r="Q53" s="464"/>
      <c r="R53" s="460"/>
      <c r="S53" s="465"/>
      <c r="T53" s="464"/>
      <c r="U53" s="465"/>
      <c r="V53" s="464"/>
      <c r="W53" s="460"/>
      <c r="X53" s="465"/>
      <c r="Y53" s="464"/>
      <c r="Z53" s="460"/>
      <c r="AA53" s="464"/>
    </row>
    <row r="54" spans="1:27" x14ac:dyDescent="0.2">
      <c r="A54" s="54"/>
      <c r="B54" s="56">
        <v>3</v>
      </c>
      <c r="C54" s="56">
        <v>1200</v>
      </c>
      <c r="D54" s="465">
        <v>2</v>
      </c>
      <c r="E54" s="464"/>
      <c r="F54" s="465">
        <v>2</v>
      </c>
      <c r="G54" s="464"/>
      <c r="H54" s="460"/>
      <c r="I54" s="465"/>
      <c r="J54" s="464"/>
      <c r="K54" s="465"/>
      <c r="L54" s="464"/>
      <c r="M54" s="460"/>
      <c r="N54" s="465"/>
      <c r="O54" s="464">
        <v>4</v>
      </c>
      <c r="P54" s="460"/>
      <c r="Q54" s="464">
        <v>4</v>
      </c>
      <c r="R54" s="460"/>
      <c r="S54" s="465"/>
      <c r="T54" s="464"/>
      <c r="U54" s="465"/>
      <c r="V54" s="464"/>
      <c r="W54" s="460"/>
      <c r="X54" s="465"/>
      <c r="Y54" s="464"/>
      <c r="Z54" s="460"/>
      <c r="AA54" s="464"/>
    </row>
    <row r="55" spans="1:27" x14ac:dyDescent="0.2">
      <c r="A55" s="55">
        <v>43866</v>
      </c>
      <c r="B55" s="56">
        <v>1</v>
      </c>
      <c r="C55" s="56">
        <v>2000</v>
      </c>
      <c r="D55" s="465">
        <v>6</v>
      </c>
      <c r="E55" s="464"/>
      <c r="F55" s="465">
        <v>6</v>
      </c>
      <c r="G55" s="464"/>
      <c r="H55" s="460"/>
      <c r="I55" s="465"/>
      <c r="J55" s="464"/>
      <c r="K55" s="465"/>
      <c r="L55" s="464"/>
      <c r="M55" s="460"/>
      <c r="N55" s="465"/>
      <c r="O55" s="464">
        <v>1</v>
      </c>
      <c r="P55" s="460"/>
      <c r="Q55" s="464">
        <v>1</v>
      </c>
      <c r="R55" s="460"/>
      <c r="S55" s="465"/>
      <c r="T55" s="464"/>
      <c r="U55" s="465"/>
      <c r="V55" s="464"/>
      <c r="W55" s="460"/>
      <c r="X55" s="465"/>
      <c r="Y55" s="464"/>
      <c r="Z55" s="460"/>
      <c r="AA55" s="464"/>
    </row>
    <row r="56" spans="1:27" x14ac:dyDescent="0.2">
      <c r="A56" s="55">
        <v>43871</v>
      </c>
      <c r="B56" s="56">
        <v>4</v>
      </c>
      <c r="C56" s="56">
        <v>1600</v>
      </c>
      <c r="D56" s="465">
        <v>4</v>
      </c>
      <c r="E56" s="464"/>
      <c r="F56" s="465">
        <v>4</v>
      </c>
      <c r="G56" s="464"/>
      <c r="H56" s="460"/>
      <c r="I56" s="465"/>
      <c r="J56" s="464"/>
      <c r="K56" s="465"/>
      <c r="L56" s="464"/>
      <c r="M56" s="460"/>
      <c r="N56" s="465"/>
      <c r="O56" s="464">
        <v>3</v>
      </c>
      <c r="P56" s="460"/>
      <c r="Q56" s="464">
        <v>3</v>
      </c>
      <c r="R56" s="460"/>
      <c r="S56" s="465"/>
      <c r="T56" s="464"/>
      <c r="U56" s="465"/>
      <c r="V56" s="464"/>
      <c r="W56" s="460"/>
      <c r="X56" s="465"/>
      <c r="Y56" s="464"/>
      <c r="Z56" s="460"/>
      <c r="AA56" s="464"/>
    </row>
    <row r="57" spans="1:27" x14ac:dyDescent="0.2">
      <c r="A57" s="103">
        <v>43872</v>
      </c>
      <c r="B57" s="56">
        <v>1</v>
      </c>
      <c r="C57" s="56">
        <v>2000</v>
      </c>
      <c r="D57" s="465"/>
      <c r="E57" s="464"/>
      <c r="F57" s="465"/>
      <c r="G57" s="464"/>
      <c r="H57" s="460"/>
      <c r="I57" s="465"/>
      <c r="J57" s="464"/>
      <c r="K57" s="465"/>
      <c r="L57" s="464"/>
      <c r="M57" s="460"/>
      <c r="N57" s="465">
        <v>1</v>
      </c>
      <c r="O57" s="464"/>
      <c r="P57" s="460">
        <v>1</v>
      </c>
      <c r="Q57" s="464"/>
      <c r="R57" s="460"/>
      <c r="S57" s="465"/>
      <c r="T57" s="464"/>
      <c r="U57" s="465"/>
      <c r="V57" s="464"/>
      <c r="W57" s="460"/>
      <c r="X57" s="465"/>
      <c r="Y57" s="464"/>
      <c r="Z57" s="460"/>
      <c r="AA57" s="464"/>
    </row>
    <row r="58" spans="1:27" ht="17" thickBot="1" x14ac:dyDescent="0.25">
      <c r="A58" s="109"/>
      <c r="B58" s="109"/>
      <c r="C58" s="109"/>
      <c r="D58" s="12"/>
      <c r="E58" s="26"/>
      <c r="F58" s="12"/>
      <c r="G58" s="26"/>
      <c r="H58" s="14"/>
      <c r="I58" s="12"/>
      <c r="J58" s="26"/>
      <c r="K58" s="12"/>
      <c r="L58" s="26"/>
      <c r="M58" s="14"/>
      <c r="N58" s="12"/>
      <c r="O58" s="26"/>
      <c r="P58" s="14"/>
      <c r="Q58" s="26"/>
      <c r="R58" s="14"/>
      <c r="S58" s="12"/>
      <c r="T58" s="26"/>
      <c r="U58" s="12"/>
      <c r="V58" s="26"/>
      <c r="W58" s="14"/>
      <c r="X58" s="12"/>
      <c r="Y58" s="26"/>
      <c r="Z58" s="14"/>
      <c r="AA58" s="26"/>
    </row>
    <row r="59" spans="1:27" x14ac:dyDescent="0.2">
      <c r="A59" s="467"/>
      <c r="B59" s="462"/>
      <c r="C59" s="126" t="s">
        <v>96</v>
      </c>
      <c r="D59" s="527">
        <f>SUM(D49:E57)</f>
        <v>32</v>
      </c>
      <c r="E59" s="528"/>
      <c r="F59" s="529">
        <f>SUM(F49:G57)</f>
        <v>32</v>
      </c>
      <c r="G59" s="528"/>
      <c r="H59" s="455"/>
      <c r="I59" s="529">
        <f>SUM(I49:J57)</f>
        <v>9</v>
      </c>
      <c r="J59" s="528"/>
      <c r="K59" s="527">
        <f>SUM(K49:L57)</f>
        <v>9</v>
      </c>
      <c r="L59" s="528"/>
      <c r="M59" s="455"/>
      <c r="N59" s="529">
        <f>SUM(N49:O57)</f>
        <v>22</v>
      </c>
      <c r="O59" s="528"/>
      <c r="P59" s="527">
        <f>SUM(P49:Q57)</f>
        <v>22</v>
      </c>
      <c r="Q59" s="528"/>
      <c r="R59" s="129"/>
      <c r="S59" s="527">
        <f>SUM(S49:T57)</f>
        <v>0</v>
      </c>
      <c r="T59" s="528"/>
      <c r="U59" s="529">
        <f>SUM(U49:V57)</f>
        <v>0</v>
      </c>
      <c r="V59" s="528"/>
      <c r="W59" s="129"/>
      <c r="X59" s="527">
        <f>SUM(X49:Y57)</f>
        <v>0</v>
      </c>
      <c r="Y59" s="528"/>
      <c r="Z59" s="527">
        <f>SUM(Z49:AA57)</f>
        <v>0</v>
      </c>
      <c r="AA59" s="528"/>
    </row>
    <row r="60" spans="1:27" x14ac:dyDescent="0.2">
      <c r="A60" s="111"/>
      <c r="B60" s="540"/>
      <c r="C60" s="127" t="s">
        <v>173</v>
      </c>
      <c r="D60" s="517">
        <f>SUM(D49:D57)</f>
        <v>29</v>
      </c>
      <c r="E60" s="518"/>
      <c r="F60" s="530">
        <f>SUM(F49:F57)</f>
        <v>29</v>
      </c>
      <c r="G60" s="518"/>
      <c r="H60" s="460"/>
      <c r="I60" s="530">
        <f>SUM(I49:I57)</f>
        <v>7</v>
      </c>
      <c r="J60" s="518"/>
      <c r="K60" s="517">
        <f>SUM(K49:K57)</f>
        <v>7</v>
      </c>
      <c r="L60" s="518"/>
      <c r="M60" s="460"/>
      <c r="N60" s="530">
        <f>SUM(N49:N57)</f>
        <v>9</v>
      </c>
      <c r="O60" s="518"/>
      <c r="P60" s="517">
        <f>SUM(P49:P57)</f>
        <v>9</v>
      </c>
      <c r="Q60" s="518"/>
      <c r="R60" s="56"/>
      <c r="S60" s="517">
        <f>SUM(S49:S57)</f>
        <v>0</v>
      </c>
      <c r="T60" s="518"/>
      <c r="U60" s="530">
        <f>SUM(U49:U57)</f>
        <v>0</v>
      </c>
      <c r="V60" s="518"/>
      <c r="W60" s="56"/>
      <c r="X60" s="517">
        <f>SUM(X49:X57)</f>
        <v>0</v>
      </c>
      <c r="Y60" s="518"/>
      <c r="Z60" s="530">
        <f>SUM(Z49:Z57)</f>
        <v>0</v>
      </c>
      <c r="AA60" s="518"/>
    </row>
    <row r="61" spans="1:27" x14ac:dyDescent="0.2">
      <c r="A61" s="465"/>
      <c r="B61" s="460"/>
      <c r="C61" s="127" t="s">
        <v>125</v>
      </c>
      <c r="D61" s="517">
        <f>SUM(E49:E57)</f>
        <v>3</v>
      </c>
      <c r="E61" s="518"/>
      <c r="F61" s="517">
        <f>SUM(G49:G57)</f>
        <v>3</v>
      </c>
      <c r="G61" s="518"/>
      <c r="H61" s="460"/>
      <c r="I61" s="530">
        <f>SUM(J49:J57)</f>
        <v>2</v>
      </c>
      <c r="J61" s="518"/>
      <c r="K61" s="517">
        <f>SUM(L49:L57)</f>
        <v>2</v>
      </c>
      <c r="L61" s="518"/>
      <c r="M61" s="460"/>
      <c r="N61" s="530">
        <f>SUM(O49:O57)</f>
        <v>13</v>
      </c>
      <c r="O61" s="518"/>
      <c r="P61" s="517">
        <f>SUM(Q49:Q57)</f>
        <v>13</v>
      </c>
      <c r="Q61" s="518"/>
      <c r="R61" s="56"/>
      <c r="S61" s="517">
        <f>SUM(T49:T57)</f>
        <v>0</v>
      </c>
      <c r="T61" s="518"/>
      <c r="U61" s="517">
        <f>SUM(V49:V57)</f>
        <v>0</v>
      </c>
      <c r="V61" s="518"/>
      <c r="W61" s="56"/>
      <c r="X61" s="517">
        <f>SUM(Y49:Y57)</f>
        <v>0</v>
      </c>
      <c r="Y61" s="518"/>
      <c r="Z61" s="517">
        <f>SUM(AA49:AA57)</f>
        <v>0</v>
      </c>
      <c r="AA61" s="518"/>
    </row>
    <row r="62" spans="1:27" ht="17" thickBot="1" x14ac:dyDescent="0.25">
      <c r="A62" s="541"/>
      <c r="B62" s="542"/>
      <c r="C62" s="109"/>
      <c r="D62" s="543"/>
      <c r="E62" s="544"/>
      <c r="F62" s="545"/>
      <c r="G62" s="544"/>
      <c r="H62" s="14"/>
      <c r="I62" s="545"/>
      <c r="J62" s="544"/>
      <c r="K62" s="543"/>
      <c r="L62" s="544"/>
      <c r="M62" s="14"/>
      <c r="N62" s="545"/>
      <c r="O62" s="544"/>
      <c r="P62" s="543"/>
      <c r="Q62" s="544"/>
      <c r="R62" s="130"/>
      <c r="S62" s="543"/>
      <c r="T62" s="544"/>
      <c r="U62" s="545"/>
      <c r="V62" s="544"/>
      <c r="W62" s="130"/>
      <c r="X62" s="543"/>
      <c r="Y62" s="544"/>
      <c r="Z62" s="543"/>
      <c r="AA62" s="544"/>
    </row>
    <row r="63" spans="1:27" x14ac:dyDescent="0.2">
      <c r="A63" s="63"/>
      <c r="B63" s="63"/>
      <c r="C63" s="63"/>
      <c r="D63" s="460"/>
      <c r="E63" s="460"/>
      <c r="F63" s="460"/>
      <c r="G63" s="460"/>
      <c r="H63" s="460"/>
      <c r="I63" s="460"/>
      <c r="J63" s="460"/>
      <c r="K63" s="460"/>
      <c r="L63" s="460"/>
      <c r="M63" s="460"/>
      <c r="N63" s="460"/>
      <c r="O63" s="460"/>
      <c r="P63" s="460"/>
      <c r="Q63" s="460"/>
      <c r="R63" s="460"/>
      <c r="S63" s="460"/>
      <c r="T63" s="460"/>
      <c r="U63" s="460"/>
      <c r="V63" s="460"/>
      <c r="W63" s="460"/>
      <c r="X63" s="460"/>
      <c r="Y63" s="460"/>
      <c r="Z63" s="460"/>
      <c r="AA63" s="460"/>
    </row>
    <row r="65" spans="1:29" ht="17" thickBot="1" x14ac:dyDescent="0.25">
      <c r="A65" s="387"/>
      <c r="B65" s="387"/>
      <c r="C65" s="387"/>
      <c r="D65" s="387"/>
      <c r="E65" s="387"/>
      <c r="F65" s="387"/>
      <c r="G65" s="387"/>
      <c r="H65" s="387"/>
      <c r="I65" s="387"/>
      <c r="J65" s="387"/>
      <c r="K65" s="387"/>
      <c r="L65" s="387"/>
      <c r="M65" s="387"/>
      <c r="N65" s="387"/>
      <c r="O65" s="387"/>
      <c r="P65" s="387"/>
      <c r="Q65" s="387"/>
      <c r="R65" s="387"/>
      <c r="S65" s="387"/>
      <c r="T65" s="387"/>
      <c r="U65" s="387"/>
      <c r="V65" s="387"/>
      <c r="W65" s="387"/>
      <c r="X65" s="387"/>
      <c r="Y65" s="387"/>
      <c r="Z65" s="387"/>
      <c r="AA65" s="387"/>
    </row>
    <row r="66" spans="1:29" ht="22" thickBot="1" x14ac:dyDescent="0.3">
      <c r="A66" s="507" t="s">
        <v>253</v>
      </c>
      <c r="B66" s="508"/>
      <c r="C66" s="508"/>
      <c r="D66" s="508"/>
      <c r="E66" s="508"/>
      <c r="F66" s="508"/>
      <c r="G66" s="508"/>
      <c r="H66" s="508"/>
      <c r="I66" s="508"/>
      <c r="J66" s="508"/>
      <c r="K66" s="508"/>
      <c r="L66" s="508"/>
      <c r="M66" s="508"/>
      <c r="N66" s="508"/>
      <c r="O66" s="508"/>
      <c r="P66" s="508"/>
      <c r="Q66" s="508"/>
      <c r="R66" s="508"/>
      <c r="S66" s="508"/>
      <c r="T66" s="508"/>
      <c r="U66" s="508"/>
      <c r="V66" s="508"/>
      <c r="W66" s="508"/>
      <c r="X66" s="508"/>
      <c r="Y66" s="508"/>
      <c r="Z66" s="508"/>
      <c r="AA66" s="509"/>
      <c r="AC66" s="394" t="s">
        <v>254</v>
      </c>
    </row>
    <row r="67" spans="1:29" ht="22" thickBot="1" x14ac:dyDescent="0.3">
      <c r="A67" s="389"/>
      <c r="B67" s="100"/>
      <c r="C67" s="100"/>
      <c r="D67" s="507" t="s">
        <v>87</v>
      </c>
      <c r="E67" s="508"/>
      <c r="F67" s="508"/>
      <c r="G67" s="509"/>
      <c r="H67" s="100"/>
      <c r="I67" s="507" t="s">
        <v>88</v>
      </c>
      <c r="J67" s="508"/>
      <c r="K67" s="508"/>
      <c r="L67" s="509"/>
      <c r="M67" s="100"/>
      <c r="N67" s="507" t="s">
        <v>89</v>
      </c>
      <c r="O67" s="508"/>
      <c r="P67" s="508"/>
      <c r="Q67" s="509"/>
      <c r="R67" s="100"/>
      <c r="S67" s="507" t="s">
        <v>64</v>
      </c>
      <c r="T67" s="508"/>
      <c r="U67" s="508"/>
      <c r="V67" s="509"/>
      <c r="W67" s="100"/>
      <c r="X67" s="507" t="s">
        <v>108</v>
      </c>
      <c r="Y67" s="508"/>
      <c r="Z67" s="508"/>
      <c r="AA67" s="509"/>
    </row>
    <row r="68" spans="1:29" ht="17" thickBot="1" x14ac:dyDescent="0.25">
      <c r="A68" s="467"/>
      <c r="B68" s="462"/>
      <c r="C68" s="462"/>
      <c r="D68" s="487" t="s">
        <v>251</v>
      </c>
      <c r="E68" s="489"/>
      <c r="F68" s="487" t="s">
        <v>250</v>
      </c>
      <c r="G68" s="489"/>
      <c r="H68" s="462"/>
      <c r="I68" s="487" t="s">
        <v>251</v>
      </c>
      <c r="J68" s="489"/>
      <c r="K68" s="487" t="s">
        <v>250</v>
      </c>
      <c r="L68" s="489"/>
      <c r="M68" s="462"/>
      <c r="N68" s="487" t="s">
        <v>251</v>
      </c>
      <c r="O68" s="489"/>
      <c r="P68" s="487" t="s">
        <v>250</v>
      </c>
      <c r="Q68" s="489"/>
      <c r="R68" s="462"/>
      <c r="S68" s="487" t="s">
        <v>251</v>
      </c>
      <c r="T68" s="489"/>
      <c r="U68" s="487" t="s">
        <v>250</v>
      </c>
      <c r="V68" s="489"/>
      <c r="W68" s="462"/>
      <c r="X68" s="487" t="s">
        <v>251</v>
      </c>
      <c r="Y68" s="489"/>
      <c r="Z68" s="487" t="s">
        <v>250</v>
      </c>
      <c r="AA68" s="489"/>
    </row>
    <row r="69" spans="1:29" ht="17" thickBot="1" x14ac:dyDescent="0.25">
      <c r="A69" s="108" t="s">
        <v>0</v>
      </c>
      <c r="B69" s="108" t="s">
        <v>90</v>
      </c>
      <c r="C69" s="457" t="s">
        <v>91</v>
      </c>
      <c r="D69" s="457" t="s">
        <v>92</v>
      </c>
      <c r="E69" s="459" t="s">
        <v>93</v>
      </c>
      <c r="F69" s="457" t="s">
        <v>92</v>
      </c>
      <c r="G69" s="459" t="s">
        <v>93</v>
      </c>
      <c r="H69" s="458"/>
      <c r="I69" s="457" t="s">
        <v>92</v>
      </c>
      <c r="J69" s="459" t="s">
        <v>93</v>
      </c>
      <c r="K69" s="457" t="s">
        <v>92</v>
      </c>
      <c r="L69" s="459" t="s">
        <v>93</v>
      </c>
      <c r="M69" s="458"/>
      <c r="N69" s="457" t="s">
        <v>92</v>
      </c>
      <c r="O69" s="459" t="s">
        <v>93</v>
      </c>
      <c r="P69" s="458" t="s">
        <v>92</v>
      </c>
      <c r="Q69" s="459" t="s">
        <v>93</v>
      </c>
      <c r="R69" s="458"/>
      <c r="S69" s="457" t="s">
        <v>92</v>
      </c>
      <c r="T69" s="459" t="s">
        <v>93</v>
      </c>
      <c r="U69" s="457" t="s">
        <v>92</v>
      </c>
      <c r="V69" s="459" t="s">
        <v>93</v>
      </c>
      <c r="W69" s="458"/>
      <c r="X69" s="457" t="s">
        <v>92</v>
      </c>
      <c r="Y69" s="459" t="s">
        <v>93</v>
      </c>
      <c r="Z69" s="458" t="s">
        <v>92</v>
      </c>
      <c r="AA69" s="459" t="s">
        <v>93</v>
      </c>
    </row>
    <row r="70" spans="1:29" x14ac:dyDescent="0.2">
      <c r="A70" s="199">
        <v>44033</v>
      </c>
      <c r="B70" s="460">
        <v>1</v>
      </c>
      <c r="C70" s="460">
        <v>200</v>
      </c>
      <c r="D70" s="460">
        <v>3</v>
      </c>
      <c r="E70" s="460">
        <v>0</v>
      </c>
      <c r="F70" s="460">
        <v>2</v>
      </c>
      <c r="G70" s="460">
        <v>1</v>
      </c>
      <c r="H70" s="460"/>
      <c r="I70" s="460"/>
      <c r="J70" s="460"/>
      <c r="K70" s="460"/>
      <c r="L70" s="460"/>
      <c r="M70" s="460"/>
      <c r="N70" s="460"/>
      <c r="O70" s="460"/>
      <c r="P70" s="460"/>
      <c r="Q70" s="460"/>
      <c r="R70" s="460"/>
      <c r="S70" s="460"/>
      <c r="T70" s="460"/>
      <c r="U70" s="460"/>
      <c r="V70" s="460"/>
      <c r="W70" s="460"/>
      <c r="X70" s="460"/>
      <c r="Y70" s="460"/>
      <c r="Z70" s="460"/>
      <c r="AA70" s="464"/>
    </row>
    <row r="71" spans="1:29" x14ac:dyDescent="0.2">
      <c r="A71" s="289"/>
      <c r="B71" s="460"/>
      <c r="C71" s="460"/>
      <c r="D71" s="460"/>
      <c r="E71" s="460"/>
      <c r="F71" s="460"/>
      <c r="G71" s="460"/>
      <c r="H71" s="460"/>
      <c r="I71" s="460"/>
      <c r="J71" s="460"/>
      <c r="K71" s="460"/>
      <c r="L71" s="460"/>
      <c r="M71" s="460"/>
      <c r="N71" s="460"/>
      <c r="O71" s="460"/>
      <c r="P71" s="460"/>
      <c r="Q71" s="460"/>
      <c r="R71" s="460"/>
      <c r="S71" s="460"/>
      <c r="T71" s="460"/>
      <c r="U71" s="460"/>
      <c r="V71" s="460"/>
      <c r="W71" s="460"/>
      <c r="X71" s="460"/>
      <c r="Y71" s="460"/>
      <c r="Z71" s="460"/>
      <c r="AA71" s="464"/>
    </row>
    <row r="72" spans="1:29" x14ac:dyDescent="0.2">
      <c r="A72" s="199">
        <v>44036</v>
      </c>
      <c r="B72" s="460">
        <v>1</v>
      </c>
      <c r="C72" s="460">
        <v>100</v>
      </c>
      <c r="D72" s="460">
        <v>1</v>
      </c>
      <c r="E72" s="460">
        <v>2</v>
      </c>
      <c r="F72" s="460">
        <v>1</v>
      </c>
      <c r="G72" s="460">
        <v>2</v>
      </c>
      <c r="H72" s="460"/>
      <c r="I72" s="460">
        <v>1</v>
      </c>
      <c r="J72" s="460"/>
      <c r="K72" s="460">
        <v>1</v>
      </c>
      <c r="L72" s="460"/>
      <c r="M72" s="460"/>
      <c r="N72" s="460"/>
      <c r="O72" s="460">
        <v>2</v>
      </c>
      <c r="P72" s="460"/>
      <c r="Q72" s="460">
        <v>2</v>
      </c>
      <c r="R72" s="460"/>
      <c r="S72" s="460"/>
      <c r="T72" s="460"/>
      <c r="U72" s="460"/>
      <c r="V72" s="460"/>
      <c r="W72" s="460"/>
      <c r="X72" s="460"/>
      <c r="Y72" s="460"/>
      <c r="Z72" s="460"/>
      <c r="AA72" s="464"/>
    </row>
    <row r="73" spans="1:29" x14ac:dyDescent="0.2">
      <c r="A73" s="289"/>
      <c r="B73" s="460"/>
      <c r="C73" s="460"/>
      <c r="D73" s="460"/>
      <c r="E73" s="460"/>
      <c r="F73" s="460"/>
      <c r="G73" s="460"/>
      <c r="H73" s="460"/>
      <c r="I73" s="460"/>
      <c r="J73" s="460"/>
      <c r="K73" s="460"/>
      <c r="L73" s="460"/>
      <c r="M73" s="460"/>
      <c r="N73" s="460"/>
      <c r="O73" s="460"/>
      <c r="P73" s="460"/>
      <c r="Q73" s="460"/>
      <c r="R73" s="460"/>
      <c r="S73" s="460"/>
      <c r="T73" s="460"/>
      <c r="U73" s="460"/>
      <c r="V73" s="460"/>
      <c r="W73" s="460"/>
      <c r="X73" s="460"/>
      <c r="Y73" s="460"/>
      <c r="Z73" s="460"/>
      <c r="AA73" s="464"/>
    </row>
    <row r="74" spans="1:29" x14ac:dyDescent="0.2">
      <c r="A74" s="199">
        <v>44097</v>
      </c>
      <c r="B74" s="460">
        <v>3</v>
      </c>
      <c r="C74" s="460">
        <v>40</v>
      </c>
      <c r="D74" s="460">
        <v>1</v>
      </c>
      <c r="E74" s="460"/>
      <c r="F74" s="460">
        <v>1</v>
      </c>
      <c r="G74" s="460"/>
      <c r="H74" s="460"/>
      <c r="I74" s="460"/>
      <c r="J74" s="460"/>
      <c r="K74" s="460"/>
      <c r="L74" s="460"/>
      <c r="M74" s="460"/>
      <c r="N74" s="460"/>
      <c r="O74" s="460"/>
      <c r="P74" s="460"/>
      <c r="Q74" s="460"/>
      <c r="R74" s="460"/>
      <c r="S74" s="460"/>
      <c r="T74" s="460"/>
      <c r="U74" s="460"/>
      <c r="V74" s="460"/>
      <c r="W74" s="460"/>
      <c r="X74" s="460"/>
      <c r="Y74" s="460"/>
      <c r="Z74" s="460"/>
      <c r="AA74" s="464"/>
    </row>
    <row r="75" spans="1:29" x14ac:dyDescent="0.2">
      <c r="A75" s="289"/>
      <c r="B75" s="460"/>
      <c r="C75" s="460"/>
      <c r="D75" s="460"/>
      <c r="E75" s="460"/>
      <c r="F75" s="460"/>
      <c r="G75" s="460"/>
      <c r="H75" s="460"/>
      <c r="I75" s="460"/>
      <c r="J75" s="460"/>
      <c r="K75" s="460"/>
      <c r="L75" s="460"/>
      <c r="M75" s="460"/>
      <c r="N75" s="460"/>
      <c r="O75" s="460"/>
      <c r="P75" s="460"/>
      <c r="Q75" s="460"/>
      <c r="R75" s="460"/>
      <c r="S75" s="460"/>
      <c r="T75" s="460"/>
      <c r="U75" s="460"/>
      <c r="V75" s="460"/>
      <c r="W75" s="460"/>
      <c r="X75" s="460"/>
      <c r="Y75" s="460"/>
      <c r="Z75" s="460"/>
      <c r="AA75" s="464"/>
    </row>
    <row r="76" spans="1:29" x14ac:dyDescent="0.2">
      <c r="A76" s="199">
        <v>44111</v>
      </c>
      <c r="B76" s="460">
        <v>1</v>
      </c>
      <c r="C76" s="460">
        <v>60</v>
      </c>
      <c r="D76" s="460">
        <v>1</v>
      </c>
      <c r="E76" s="460"/>
      <c r="F76" s="460">
        <v>1</v>
      </c>
      <c r="G76" s="460"/>
      <c r="H76" s="460"/>
      <c r="I76" s="460"/>
      <c r="J76" s="460"/>
      <c r="K76" s="460"/>
      <c r="L76" s="460"/>
      <c r="M76" s="460"/>
      <c r="N76" s="460"/>
      <c r="O76" s="460"/>
      <c r="P76" s="460"/>
      <c r="Q76" s="460"/>
      <c r="R76" s="460"/>
      <c r="S76" s="460"/>
      <c r="T76" s="460"/>
      <c r="U76" s="460"/>
      <c r="V76" s="460"/>
      <c r="W76" s="460"/>
      <c r="X76" s="460"/>
      <c r="Y76" s="460"/>
      <c r="Z76" s="460"/>
      <c r="AA76" s="464"/>
    </row>
    <row r="77" spans="1:29" x14ac:dyDescent="0.2">
      <c r="A77" s="289"/>
      <c r="B77" s="460">
        <v>2</v>
      </c>
      <c r="C77" s="460">
        <v>70</v>
      </c>
      <c r="D77" s="460">
        <v>1</v>
      </c>
      <c r="E77" s="460"/>
      <c r="F77" s="460">
        <v>1</v>
      </c>
      <c r="G77" s="460"/>
      <c r="H77" s="460"/>
      <c r="I77" s="460"/>
      <c r="J77" s="460"/>
      <c r="K77" s="460"/>
      <c r="L77" s="460"/>
      <c r="M77" s="460"/>
      <c r="N77" s="460"/>
      <c r="O77" s="460"/>
      <c r="P77" s="460"/>
      <c r="Q77" s="460"/>
      <c r="R77" s="460"/>
      <c r="S77" s="460"/>
      <c r="T77" s="460"/>
      <c r="U77" s="460"/>
      <c r="V77" s="460"/>
      <c r="W77" s="460"/>
      <c r="X77" s="460"/>
      <c r="Y77" s="460"/>
      <c r="Z77" s="460"/>
      <c r="AA77" s="464"/>
    </row>
    <row r="78" spans="1:29" x14ac:dyDescent="0.2">
      <c r="A78" s="289"/>
      <c r="B78" s="460"/>
      <c r="C78" s="460"/>
      <c r="D78" s="460"/>
      <c r="E78" s="460"/>
      <c r="F78" s="460"/>
      <c r="G78" s="460"/>
      <c r="H78" s="460"/>
      <c r="I78" s="460"/>
      <c r="J78" s="460"/>
      <c r="K78" s="460"/>
      <c r="L78" s="460"/>
      <c r="M78" s="460"/>
      <c r="N78" s="460"/>
      <c r="O78" s="460"/>
      <c r="P78" s="460"/>
      <c r="Q78" s="460"/>
      <c r="R78" s="460"/>
      <c r="S78" s="460"/>
      <c r="T78" s="460"/>
      <c r="U78" s="460"/>
      <c r="V78" s="460"/>
      <c r="W78" s="460"/>
      <c r="X78" s="460"/>
      <c r="Y78" s="460"/>
      <c r="Z78" s="460"/>
      <c r="AA78" s="464"/>
    </row>
    <row r="79" spans="1:29" x14ac:dyDescent="0.2">
      <c r="A79" s="199">
        <v>44118</v>
      </c>
      <c r="B79" s="460">
        <v>2</v>
      </c>
      <c r="C79" s="460">
        <v>20</v>
      </c>
      <c r="D79" s="460">
        <v>1</v>
      </c>
      <c r="E79" s="460">
        <v>2</v>
      </c>
      <c r="F79" s="460">
        <v>1</v>
      </c>
      <c r="G79" s="460">
        <v>2</v>
      </c>
      <c r="H79" s="460"/>
      <c r="I79" s="460"/>
      <c r="J79" s="460">
        <v>1</v>
      </c>
      <c r="K79" s="460"/>
      <c r="L79" s="460">
        <v>1</v>
      </c>
      <c r="M79" s="460"/>
      <c r="N79" s="460"/>
      <c r="O79" s="460"/>
      <c r="P79" s="460"/>
      <c r="Q79" s="460"/>
      <c r="R79" s="460"/>
      <c r="S79" s="460"/>
      <c r="T79" s="460"/>
      <c r="U79" s="460"/>
      <c r="V79" s="460"/>
      <c r="W79" s="460"/>
      <c r="X79" s="460"/>
      <c r="Y79" s="460"/>
      <c r="Z79" s="460"/>
      <c r="AA79" s="464"/>
    </row>
    <row r="80" spans="1:29" x14ac:dyDescent="0.2">
      <c r="A80" s="465"/>
      <c r="B80" s="460">
        <v>4</v>
      </c>
      <c r="C80" s="460">
        <v>60</v>
      </c>
      <c r="D80" s="460">
        <v>2</v>
      </c>
      <c r="E80" s="460"/>
      <c r="F80" s="460">
        <v>1</v>
      </c>
      <c r="G80" s="460">
        <v>1</v>
      </c>
      <c r="H80" s="460"/>
      <c r="I80" s="460"/>
      <c r="J80" s="460"/>
      <c r="K80" s="460"/>
      <c r="L80" s="460"/>
      <c r="M80" s="460"/>
      <c r="N80" s="460"/>
      <c r="O80" s="460"/>
      <c r="P80" s="460"/>
      <c r="Q80" s="460"/>
      <c r="R80" s="460"/>
      <c r="S80" s="460"/>
      <c r="T80" s="460"/>
      <c r="U80" s="460"/>
      <c r="V80" s="460"/>
      <c r="W80" s="460"/>
      <c r="X80" s="460"/>
      <c r="Y80" s="460"/>
      <c r="Z80" s="460"/>
      <c r="AA80" s="464"/>
    </row>
    <row r="81" spans="1:32" x14ac:dyDescent="0.2">
      <c r="A81" s="465"/>
      <c r="B81" s="460">
        <v>5</v>
      </c>
      <c r="C81" s="460">
        <v>40</v>
      </c>
      <c r="D81" s="460">
        <v>1</v>
      </c>
      <c r="E81" s="460"/>
      <c r="F81" s="460">
        <v>1</v>
      </c>
      <c r="G81" s="460"/>
      <c r="H81" s="460"/>
      <c r="I81" s="460"/>
      <c r="J81" s="460"/>
      <c r="K81" s="460"/>
      <c r="L81" s="460"/>
      <c r="M81" s="460"/>
      <c r="N81" s="460"/>
      <c r="O81" s="460"/>
      <c r="P81" s="460"/>
      <c r="Q81" s="460"/>
      <c r="R81" s="460"/>
      <c r="S81" s="460"/>
      <c r="T81" s="460"/>
      <c r="U81" s="460"/>
      <c r="V81" s="460"/>
      <c r="W81" s="460"/>
      <c r="X81" s="460"/>
      <c r="Y81" s="460"/>
      <c r="Z81" s="460"/>
      <c r="AA81" s="464"/>
    </row>
    <row r="82" spans="1:32" x14ac:dyDescent="0.2">
      <c r="A82" s="465"/>
      <c r="B82" s="460">
        <v>6</v>
      </c>
      <c r="C82" s="460">
        <v>40</v>
      </c>
      <c r="D82" s="460">
        <v>1</v>
      </c>
      <c r="E82" s="460"/>
      <c r="F82" s="460">
        <v>1</v>
      </c>
      <c r="G82" s="460"/>
      <c r="H82" s="460"/>
      <c r="I82" s="460"/>
      <c r="J82" s="460"/>
      <c r="K82" s="460"/>
      <c r="L82" s="460"/>
      <c r="M82" s="460"/>
      <c r="N82" s="460"/>
      <c r="O82" s="460"/>
      <c r="P82" s="460"/>
      <c r="Q82" s="460"/>
      <c r="R82" s="460"/>
      <c r="S82" s="460"/>
      <c r="T82" s="460"/>
      <c r="U82" s="460"/>
      <c r="V82" s="460"/>
      <c r="W82" s="460"/>
      <c r="X82" s="460"/>
      <c r="Y82" s="460"/>
      <c r="Z82" s="460"/>
      <c r="AA82" s="464"/>
    </row>
    <row r="83" spans="1:32" ht="17" thickBot="1" x14ac:dyDescent="0.25">
      <c r="A83" s="12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26"/>
    </row>
    <row r="84" spans="1:32" x14ac:dyDescent="0.2">
      <c r="A84" s="465"/>
      <c r="B84" s="460"/>
      <c r="C84" s="127" t="s">
        <v>96</v>
      </c>
      <c r="D84" s="517">
        <f>SUM(D70:E82)</f>
        <v>16</v>
      </c>
      <c r="E84" s="518"/>
      <c r="F84" s="517">
        <f>SUM(F70:G82)</f>
        <v>16</v>
      </c>
      <c r="G84" s="518"/>
      <c r="H84" s="460"/>
      <c r="I84" s="517">
        <f>SUM(I70:J82)</f>
        <v>2</v>
      </c>
      <c r="J84" s="518"/>
      <c r="K84" s="517">
        <f>SUM(K70:L82)</f>
        <v>2</v>
      </c>
      <c r="L84" s="518"/>
      <c r="M84" s="460"/>
      <c r="N84" s="517">
        <f>SUM(N70:O82)</f>
        <v>2</v>
      </c>
      <c r="O84" s="518"/>
      <c r="P84" s="517">
        <f>SUM(P70:Q82)</f>
        <v>2</v>
      </c>
      <c r="Q84" s="518"/>
      <c r="R84" s="56"/>
      <c r="S84" s="517">
        <f>SUM(S70:T82)</f>
        <v>0</v>
      </c>
      <c r="T84" s="518"/>
      <c r="U84" s="517">
        <f>SUM(U70:V82)</f>
        <v>0</v>
      </c>
      <c r="V84" s="518"/>
      <c r="W84" s="56"/>
      <c r="X84" s="517">
        <f>SUM(X70:Y82)</f>
        <v>0</v>
      </c>
      <c r="Y84" s="518"/>
      <c r="Z84" s="517">
        <f>SUM(Z70:AA82)</f>
        <v>0</v>
      </c>
      <c r="AA84" s="518"/>
    </row>
    <row r="85" spans="1:32" x14ac:dyDescent="0.2">
      <c r="A85" s="465"/>
      <c r="B85" s="460"/>
      <c r="C85" s="127" t="s">
        <v>173</v>
      </c>
      <c r="D85" s="517">
        <f>SUM(D70:D82)</f>
        <v>12</v>
      </c>
      <c r="E85" s="518"/>
      <c r="F85" s="517">
        <f>SUM(F70:F82)</f>
        <v>10</v>
      </c>
      <c r="G85" s="518"/>
      <c r="H85" s="460"/>
      <c r="I85" s="517">
        <f>SUM(I70:I82)</f>
        <v>1</v>
      </c>
      <c r="J85" s="518"/>
      <c r="K85" s="517">
        <f>SUM(K70:K82)</f>
        <v>1</v>
      </c>
      <c r="L85" s="518"/>
      <c r="M85" s="460"/>
      <c r="N85" s="517">
        <f>SUM(N70:N82)</f>
        <v>0</v>
      </c>
      <c r="O85" s="518"/>
      <c r="P85" s="517">
        <f>SUM(P70:P82)</f>
        <v>0</v>
      </c>
      <c r="Q85" s="518"/>
      <c r="R85" s="56"/>
      <c r="S85" s="517">
        <f>SUM(S70:S82)</f>
        <v>0</v>
      </c>
      <c r="T85" s="518"/>
      <c r="U85" s="517">
        <f>SUM(U70:U82)</f>
        <v>0</v>
      </c>
      <c r="V85" s="518"/>
      <c r="W85" s="56"/>
      <c r="X85" s="517">
        <f>SUM(X70:X82)</f>
        <v>0</v>
      </c>
      <c r="Y85" s="518"/>
      <c r="Z85" s="517">
        <f>SUM(Z70:Z82)</f>
        <v>0</v>
      </c>
      <c r="AA85" s="518"/>
    </row>
    <row r="86" spans="1:32" x14ac:dyDescent="0.2">
      <c r="A86" s="465"/>
      <c r="B86" s="460"/>
      <c r="C86" s="127" t="s">
        <v>125</v>
      </c>
      <c r="D86" s="517">
        <f>SUM(E70:E82)</f>
        <v>4</v>
      </c>
      <c r="E86" s="518"/>
      <c r="F86" s="517">
        <f>SUM(G70:G82)</f>
        <v>6</v>
      </c>
      <c r="G86" s="518"/>
      <c r="H86" s="460"/>
      <c r="I86" s="517">
        <f>SUM(J70:J82)</f>
        <v>1</v>
      </c>
      <c r="J86" s="518"/>
      <c r="K86" s="517">
        <f>SUM(L70:L82)</f>
        <v>1</v>
      </c>
      <c r="L86" s="518"/>
      <c r="M86" s="460"/>
      <c r="N86" s="517">
        <f>SUM(O70:O82)</f>
        <v>2</v>
      </c>
      <c r="O86" s="518"/>
      <c r="P86" s="517">
        <f>SUM(Q70:Q82)</f>
        <v>2</v>
      </c>
      <c r="Q86" s="518"/>
      <c r="R86" s="56"/>
      <c r="S86" s="517">
        <f>SUM(T70:T82)</f>
        <v>0</v>
      </c>
      <c r="T86" s="518"/>
      <c r="U86" s="517">
        <f>SUM(V70:V82)</f>
        <v>0</v>
      </c>
      <c r="V86" s="518"/>
      <c r="W86" s="56"/>
      <c r="X86" s="517">
        <f>SUM(Y70:Y82)</f>
        <v>0</v>
      </c>
      <c r="Y86" s="518"/>
      <c r="Z86" s="517">
        <f>SUM(AA70:AA82)</f>
        <v>0</v>
      </c>
      <c r="AA86" s="518"/>
    </row>
    <row r="87" spans="1:32" ht="17" thickBot="1" x14ac:dyDescent="0.25">
      <c r="A87" s="12"/>
      <c r="B87" s="14"/>
      <c r="C87" s="109"/>
      <c r="D87" s="543"/>
      <c r="E87" s="544"/>
      <c r="F87" s="545"/>
      <c r="G87" s="544"/>
      <c r="H87" s="14"/>
      <c r="I87" s="543"/>
      <c r="J87" s="544"/>
      <c r="K87" s="545"/>
      <c r="L87" s="544"/>
      <c r="M87" s="14"/>
      <c r="N87" s="543"/>
      <c r="O87" s="544"/>
      <c r="P87" s="545"/>
      <c r="Q87" s="544"/>
      <c r="R87" s="130"/>
      <c r="S87" s="543"/>
      <c r="T87" s="544"/>
      <c r="U87" s="545"/>
      <c r="V87" s="544"/>
      <c r="W87" s="130"/>
      <c r="X87" s="543"/>
      <c r="Y87" s="544"/>
      <c r="Z87" s="545"/>
      <c r="AA87" s="544"/>
    </row>
    <row r="88" spans="1:32" ht="17" thickBot="1" x14ac:dyDescent="0.25"/>
    <row r="89" spans="1:32" ht="22" thickBot="1" x14ac:dyDescent="0.3">
      <c r="A89" s="512" t="s">
        <v>172</v>
      </c>
      <c r="B89" s="513"/>
      <c r="C89" s="514"/>
      <c r="D89" s="507" t="s">
        <v>106</v>
      </c>
      <c r="E89" s="508"/>
      <c r="F89" s="508"/>
      <c r="G89" s="508"/>
      <c r="H89" s="508"/>
      <c r="I89" s="508"/>
      <c r="J89" s="508"/>
      <c r="K89" s="508"/>
      <c r="L89" s="508"/>
      <c r="M89" s="508"/>
      <c r="N89" s="508"/>
      <c r="O89" s="508"/>
      <c r="P89" s="508"/>
      <c r="Q89" s="508"/>
      <c r="R89" s="508"/>
      <c r="S89" s="508"/>
      <c r="T89" s="508"/>
      <c r="U89" s="508"/>
      <c r="V89" s="508"/>
      <c r="W89" s="508"/>
      <c r="X89" s="508"/>
      <c r="Y89" s="508"/>
      <c r="Z89" s="508"/>
      <c r="AA89" s="509"/>
      <c r="AC89" s="241"/>
      <c r="AD89" s="246"/>
      <c r="AE89" s="34" t="s">
        <v>182</v>
      </c>
      <c r="AF89" t="s">
        <v>187</v>
      </c>
    </row>
    <row r="90" spans="1:32" ht="22" thickBot="1" x14ac:dyDescent="0.3">
      <c r="A90" s="105"/>
      <c r="B90" s="100"/>
      <c r="C90" s="100"/>
      <c r="D90" s="507" t="s">
        <v>87</v>
      </c>
      <c r="E90" s="508"/>
      <c r="F90" s="508"/>
      <c r="G90" s="509"/>
      <c r="H90" s="100"/>
      <c r="I90" s="507" t="s">
        <v>88</v>
      </c>
      <c r="J90" s="508"/>
      <c r="K90" s="508"/>
      <c r="L90" s="509"/>
      <c r="M90" s="100"/>
      <c r="N90" s="507" t="s">
        <v>89</v>
      </c>
      <c r="O90" s="508"/>
      <c r="P90" s="508"/>
      <c r="Q90" s="509"/>
      <c r="R90" s="100"/>
      <c r="S90" s="507" t="s">
        <v>64</v>
      </c>
      <c r="T90" s="508"/>
      <c r="U90" s="508"/>
      <c r="V90" s="509"/>
      <c r="W90" s="100"/>
      <c r="X90" s="507" t="s">
        <v>108</v>
      </c>
      <c r="Y90" s="508"/>
      <c r="Z90" s="508"/>
      <c r="AA90" s="509"/>
      <c r="AC90" s="56" t="s">
        <v>175</v>
      </c>
      <c r="AD90" s="388"/>
      <c r="AE90" s="388">
        <v>103</v>
      </c>
      <c r="AF90" s="245">
        <v>94</v>
      </c>
    </row>
    <row r="91" spans="1:32" ht="22" thickBot="1" x14ac:dyDescent="0.3">
      <c r="A91" s="256"/>
      <c r="B91" s="253"/>
      <c r="C91" s="253"/>
      <c r="D91" s="512" t="s">
        <v>251</v>
      </c>
      <c r="E91" s="514"/>
      <c r="F91" s="512" t="s">
        <v>250</v>
      </c>
      <c r="G91" s="514"/>
      <c r="H91" s="253"/>
      <c r="I91" s="512" t="s">
        <v>251</v>
      </c>
      <c r="J91" s="514"/>
      <c r="K91" s="512" t="s">
        <v>250</v>
      </c>
      <c r="L91" s="514"/>
      <c r="M91" s="253"/>
      <c r="N91" s="512" t="s">
        <v>251</v>
      </c>
      <c r="O91" s="514"/>
      <c r="P91" s="512" t="s">
        <v>250</v>
      </c>
      <c r="Q91" s="514"/>
      <c r="R91" s="253"/>
      <c r="S91" s="512" t="s">
        <v>251</v>
      </c>
      <c r="T91" s="514"/>
      <c r="U91" s="512" t="s">
        <v>250</v>
      </c>
      <c r="V91" s="514"/>
      <c r="W91" s="253"/>
      <c r="X91" s="512" t="s">
        <v>251</v>
      </c>
      <c r="Y91" s="514"/>
      <c r="Z91" s="512" t="s">
        <v>250</v>
      </c>
      <c r="AA91" s="514"/>
      <c r="AC91" s="56" t="s">
        <v>176</v>
      </c>
      <c r="AD91" s="388"/>
      <c r="AE91" s="388">
        <v>6</v>
      </c>
      <c r="AF91" s="245">
        <v>6</v>
      </c>
    </row>
    <row r="92" spans="1:32" s="120" customFormat="1" ht="21" x14ac:dyDescent="0.25">
      <c r="A92" s="222"/>
      <c r="B92" s="222"/>
      <c r="C92" s="231" t="s">
        <v>96</v>
      </c>
      <c r="D92" s="531">
        <f>SUM(D5:E36,D49:E57,D70:E82)</f>
        <v>109</v>
      </c>
      <c r="E92" s="532"/>
      <c r="F92" s="531">
        <f>SUM(F5:G36,F49:G57,F70:G82)</f>
        <v>109</v>
      </c>
      <c r="G92" s="532"/>
      <c r="H92" s="234"/>
      <c r="I92" s="531">
        <f>SUM(I5:J36,I49:J57,I70:J82)</f>
        <v>14</v>
      </c>
      <c r="J92" s="532"/>
      <c r="K92" s="531">
        <f>SUM(K5:L36,K49:L57,K70:L82)</f>
        <v>14</v>
      </c>
      <c r="L92" s="532"/>
      <c r="M92" s="236"/>
      <c r="N92" s="531">
        <f>SUM(N5:O36,N49:O57,N70:O82)</f>
        <v>25</v>
      </c>
      <c r="O92" s="532"/>
      <c r="P92" s="531">
        <f>SUM(P5:Q36,P49:Q57,P70:Q82)</f>
        <v>25</v>
      </c>
      <c r="Q92" s="532"/>
      <c r="R92" s="236"/>
      <c r="S92" s="531">
        <f>SUM(S5:T36,S49:T57,S70:T82)</f>
        <v>6</v>
      </c>
      <c r="T92" s="532"/>
      <c r="U92" s="531">
        <f>SUM(U5:V36,U49:V57,U70:V82)</f>
        <v>6</v>
      </c>
      <c r="V92" s="532"/>
      <c r="W92" s="236"/>
      <c r="X92" s="531">
        <f>SUM(X5:Y36,X49:Y57,X70:Y82)</f>
        <v>2</v>
      </c>
      <c r="Y92" s="532"/>
      <c r="Z92" s="531">
        <f>SUM(Z5:AA36,Z49:AA57,Z70:AA82)</f>
        <v>2</v>
      </c>
      <c r="AA92" s="532"/>
      <c r="AC92" s="56" t="s">
        <v>177</v>
      </c>
      <c r="AD92" s="388"/>
      <c r="AE92" s="388">
        <v>11</v>
      </c>
      <c r="AF92" s="245">
        <v>79</v>
      </c>
    </row>
    <row r="93" spans="1:32" s="120" customFormat="1" ht="21" x14ac:dyDescent="0.25">
      <c r="A93" s="223"/>
      <c r="B93" s="223"/>
      <c r="C93" s="232" t="s">
        <v>173</v>
      </c>
      <c r="D93" s="533">
        <f>SUM(D5:D36,D49:D57,D70:D82)</f>
        <v>102</v>
      </c>
      <c r="E93" s="534"/>
      <c r="F93" s="533">
        <f>SUM(F5:F36,F49:F57,F70:F82)</f>
        <v>97</v>
      </c>
      <c r="G93" s="534"/>
      <c r="H93" s="235"/>
      <c r="I93" s="533">
        <f>SUM(I5:I36,I49:I57,I70:I82)</f>
        <v>11</v>
      </c>
      <c r="J93" s="534"/>
      <c r="K93" s="533">
        <f>SUM(K5:K36,K49:K57,K70:K82)</f>
        <v>11</v>
      </c>
      <c r="L93" s="534"/>
      <c r="M93" s="237"/>
      <c r="N93" s="533">
        <f>SUM(N5:N36,N49:N57,N70:N82)</f>
        <v>10</v>
      </c>
      <c r="O93" s="534"/>
      <c r="P93" s="533">
        <f>SUM(P5:P36,P49:P57,P70:P82)</f>
        <v>10</v>
      </c>
      <c r="Q93" s="534"/>
      <c r="R93" s="237"/>
      <c r="S93" s="533">
        <f>SUM(S5:S36,S49:S57,S70:S82)</f>
        <v>6</v>
      </c>
      <c r="T93" s="534"/>
      <c r="U93" s="533">
        <f>SUM(U5:U36,U49:U57,U70:U82)</f>
        <v>6</v>
      </c>
      <c r="V93" s="534"/>
      <c r="W93" s="237"/>
      <c r="X93" s="533">
        <f>SUM(X5:X36,X49:X57,X70:X82)</f>
        <v>2</v>
      </c>
      <c r="Y93" s="534"/>
      <c r="Z93" s="533">
        <f>SUM(Z5:Z36,Z49:Z57,Z70:Z82)</f>
        <v>2</v>
      </c>
      <c r="AA93" s="534"/>
      <c r="AC93" s="56" t="s">
        <v>178</v>
      </c>
      <c r="AD93" s="388"/>
      <c r="AE93" s="388">
        <v>3</v>
      </c>
      <c r="AF93" s="245">
        <v>21</v>
      </c>
    </row>
    <row r="94" spans="1:32" ht="21" x14ac:dyDescent="0.25">
      <c r="B94" s="114"/>
      <c r="C94" s="232" t="s">
        <v>113</v>
      </c>
      <c r="D94" s="533">
        <f>SUM(E5:E36,E49:E57,E70:E82)</f>
        <v>7</v>
      </c>
      <c r="E94" s="534"/>
      <c r="F94" s="533">
        <f>SUM(G5:G36,G49:G57,G70:G82)</f>
        <v>12</v>
      </c>
      <c r="G94" s="534"/>
      <c r="H94" s="56"/>
      <c r="I94" s="533">
        <f>SUM(J5:J36,J49:J57,J70:J82)</f>
        <v>3</v>
      </c>
      <c r="J94" s="534"/>
      <c r="K94" s="533">
        <f>SUM(L5:L36,L49:L57,L70:L82)</f>
        <v>3</v>
      </c>
      <c r="L94" s="534"/>
      <c r="M94" s="56"/>
      <c r="N94" s="533">
        <f>SUM(O5:O36,O49:O57,O70:O82)</f>
        <v>15</v>
      </c>
      <c r="O94" s="534"/>
      <c r="P94" s="533">
        <f>SUM(Q5:Q36,Q49:Q57,Q70:Q82)</f>
        <v>15</v>
      </c>
      <c r="Q94" s="534"/>
      <c r="R94" s="56"/>
      <c r="S94" s="533">
        <f>SUM(T5:T36,T49:T57,T70:T82)</f>
        <v>0</v>
      </c>
      <c r="T94" s="534"/>
      <c r="U94" s="533">
        <f>SUM(V5:V36,V49:V57,V70:V82)</f>
        <v>0</v>
      </c>
      <c r="V94" s="534"/>
      <c r="W94" s="56"/>
      <c r="X94" s="533">
        <f>SUM(Y5:Y36,Y49:Y57,Y70:Y82)</f>
        <v>0</v>
      </c>
      <c r="Y94" s="534"/>
      <c r="Z94" s="533">
        <f>SUM(AA5:AA36,AA49:AA57,AA70:AA82)</f>
        <v>0</v>
      </c>
      <c r="AA94" s="534"/>
      <c r="AC94" s="56" t="s">
        <v>179</v>
      </c>
      <c r="AD94" s="388"/>
      <c r="AE94" s="388">
        <v>10</v>
      </c>
      <c r="AF94" s="245">
        <v>40</v>
      </c>
    </row>
    <row r="95" spans="1:32" s="120" customFormat="1" ht="22" thickBot="1" x14ac:dyDescent="0.3">
      <c r="A95" s="257"/>
      <c r="B95" s="257"/>
      <c r="C95" s="258" t="s">
        <v>97</v>
      </c>
      <c r="D95" s="535">
        <f>SUM(D5:D36,D49:D57,D70:D82)/SUM(D5:E36,D49:E57,D70:E82)*100</f>
        <v>93.577981651376149</v>
      </c>
      <c r="E95" s="534"/>
      <c r="F95" s="535">
        <f>SUM(F5:F36,F49:F57,F70:F82)/SUM(F5:G36,F49:G57,F70:G82)*100</f>
        <v>88.9908256880734</v>
      </c>
      <c r="G95" s="534"/>
      <c r="H95" s="259"/>
      <c r="I95" s="535">
        <f>SUM(I5:I36,I49:I57,I70:I82)/SUM(I5:J36,I49:J57,I70:J82)*100</f>
        <v>78.571428571428569</v>
      </c>
      <c r="J95" s="534"/>
      <c r="K95" s="535">
        <f>SUM(K5:K36,K49:K57,K70:K82)/SUM(K5:L36,K49:L57,K70:L82)*100</f>
        <v>78.571428571428569</v>
      </c>
      <c r="L95" s="534"/>
      <c r="M95" s="259"/>
      <c r="N95" s="535">
        <f>SUM(N5:N36,N49:N57,N70:N82)/SUM(N5:O36,N49:O57,N70:O82)*100</f>
        <v>40</v>
      </c>
      <c r="O95" s="534"/>
      <c r="P95" s="535">
        <f>SUM(P5:P36,P49:P57,P70:P82)/SUM(P5:Q36,P49:Q57,P70:Q82)*100</f>
        <v>40</v>
      </c>
      <c r="Q95" s="534"/>
      <c r="R95" s="259"/>
      <c r="S95" s="535">
        <f>SUM(S5:S36,S49:S57,S70:S82)/SUM(S5:T36,S49:T57,S70:T82)*100</f>
        <v>100</v>
      </c>
      <c r="T95" s="534"/>
      <c r="U95" s="535">
        <f>SUM(U5:U36,U49:U57,U70:U82)/SUM(U5:V36,U49:V57,U70:V82)*100</f>
        <v>100</v>
      </c>
      <c r="V95" s="534"/>
      <c r="W95" s="259"/>
      <c r="X95" s="535">
        <f>SUM(X5:X36,X49:X57,X70:X82)/SUM(X5:Y36,X49:Y57,X70:Y82)*100</f>
        <v>100</v>
      </c>
      <c r="Y95" s="534"/>
      <c r="Z95" s="535">
        <f>SUM(Z5:Z36,Z49:Z57,Z70:Z82)/SUM(Z5:AA36,Z49:AA57,Z70:AA82)*100</f>
        <v>100</v>
      </c>
      <c r="AA95" s="534"/>
      <c r="AC95" s="56" t="s">
        <v>180</v>
      </c>
      <c r="AD95" s="388"/>
      <c r="AE95" s="388">
        <v>15</v>
      </c>
      <c r="AF95" s="245">
        <v>60</v>
      </c>
    </row>
    <row r="96" spans="1:32" s="233" customFormat="1" ht="22" thickBot="1" x14ac:dyDescent="0.3">
      <c r="A96" s="262"/>
      <c r="B96" s="263"/>
      <c r="C96" s="264" t="s">
        <v>194</v>
      </c>
      <c r="D96" s="512">
        <v>6</v>
      </c>
      <c r="E96" s="513"/>
      <c r="F96" s="513"/>
      <c r="G96" s="514"/>
      <c r="H96" s="253"/>
      <c r="I96" s="512">
        <v>3</v>
      </c>
      <c r="J96" s="513"/>
      <c r="K96" s="513"/>
      <c r="L96" s="514"/>
      <c r="M96" s="253"/>
      <c r="N96" s="512">
        <v>15</v>
      </c>
      <c r="O96" s="513"/>
      <c r="P96" s="513"/>
      <c r="Q96" s="514"/>
      <c r="R96" s="253"/>
      <c r="S96" s="512">
        <v>0</v>
      </c>
      <c r="T96" s="513"/>
      <c r="U96" s="513"/>
      <c r="V96" s="514"/>
      <c r="W96" s="253"/>
      <c r="X96" s="512">
        <v>0</v>
      </c>
      <c r="Y96" s="513"/>
      <c r="Z96" s="513"/>
      <c r="AA96" s="514"/>
      <c r="AC96" s="260" t="s">
        <v>181</v>
      </c>
      <c r="AD96" s="261"/>
      <c r="AE96" s="261">
        <v>6</v>
      </c>
      <c r="AF96" s="245">
        <v>100</v>
      </c>
    </row>
    <row r="97" spans="1:32" ht="28" customHeight="1" thickBot="1" x14ac:dyDescent="0.3">
      <c r="A97" s="12"/>
      <c r="B97" s="14"/>
      <c r="C97" s="265" t="s">
        <v>195</v>
      </c>
      <c r="D97" s="537">
        <f>(D92-D96)/D92*100</f>
        <v>94.495412844036693</v>
      </c>
      <c r="E97" s="538"/>
      <c r="F97" s="538"/>
      <c r="G97" s="539"/>
      <c r="I97" s="537">
        <f>(I92-I96)/I92*100</f>
        <v>78.571428571428569</v>
      </c>
      <c r="J97" s="538"/>
      <c r="K97" s="538"/>
      <c r="L97" s="539"/>
      <c r="N97" s="537">
        <f>(N92-N96)/N92*100</f>
        <v>40</v>
      </c>
      <c r="O97" s="538"/>
      <c r="P97" s="538"/>
      <c r="Q97" s="539"/>
      <c r="S97" s="537">
        <f>(S92-S96)/S92*100</f>
        <v>100</v>
      </c>
      <c r="T97" s="538"/>
      <c r="U97" s="538"/>
      <c r="V97" s="539"/>
      <c r="X97" s="537">
        <f>(X92-X96)/X92*100</f>
        <v>100</v>
      </c>
      <c r="Y97" s="538"/>
      <c r="Z97" s="538"/>
      <c r="AA97" s="539"/>
      <c r="AC97" s="130" t="s">
        <v>184</v>
      </c>
      <c r="AD97" s="388"/>
      <c r="AE97" s="29">
        <v>2</v>
      </c>
      <c r="AF97" s="245">
        <v>100</v>
      </c>
    </row>
    <row r="98" spans="1:32" x14ac:dyDescent="0.2">
      <c r="AC98" s="242"/>
      <c r="AD98" s="226"/>
      <c r="AE98" s="226"/>
      <c r="AF98" s="245"/>
    </row>
    <row r="99" spans="1:32" ht="17" thickBot="1" x14ac:dyDescent="0.25">
      <c r="B99" s="128"/>
      <c r="C99" s="115"/>
      <c r="AC99" s="243" t="s">
        <v>183</v>
      </c>
      <c r="AD99" s="240"/>
      <c r="AE99" s="240">
        <f>SUM(AE90:AE97)</f>
        <v>156</v>
      </c>
      <c r="AF99" s="245"/>
    </row>
    <row r="100" spans="1:32" x14ac:dyDescent="0.2">
      <c r="B100" s="128"/>
      <c r="C100" s="2"/>
      <c r="AF100" s="245"/>
    </row>
    <row r="101" spans="1:32" ht="17" thickBot="1" x14ac:dyDescent="0.25">
      <c r="A101" s="2"/>
      <c r="B101" s="315" t="s">
        <v>189</v>
      </c>
      <c r="C101" s="2">
        <v>109</v>
      </c>
      <c r="AF101" s="245"/>
    </row>
    <row r="102" spans="1:32" ht="17" thickBot="1" x14ac:dyDescent="0.25">
      <c r="A102" s="2"/>
      <c r="B102" s="315" t="s">
        <v>190</v>
      </c>
      <c r="C102" s="314">
        <v>14</v>
      </c>
      <c r="AC102" s="250"/>
      <c r="AD102" s="251"/>
      <c r="AE102" s="384" t="s">
        <v>182</v>
      </c>
      <c r="AF102" s="384" t="s">
        <v>187</v>
      </c>
    </row>
    <row r="103" spans="1:32" x14ac:dyDescent="0.2">
      <c r="A103" s="2"/>
      <c r="B103" s="315" t="s">
        <v>191</v>
      </c>
      <c r="C103" s="2">
        <v>25</v>
      </c>
      <c r="AC103" s="391" t="s">
        <v>188</v>
      </c>
      <c r="AD103" s="10" t="s">
        <v>92</v>
      </c>
      <c r="AE103" s="10">
        <v>103</v>
      </c>
      <c r="AF103" s="247">
        <v>94</v>
      </c>
    </row>
    <row r="104" spans="1:32" ht="17" thickBot="1" x14ac:dyDescent="0.25">
      <c r="A104" s="2"/>
      <c r="B104" s="315" t="s">
        <v>186</v>
      </c>
      <c r="C104" s="2">
        <v>6</v>
      </c>
      <c r="AC104" s="392"/>
      <c r="AD104" s="26" t="s">
        <v>93</v>
      </c>
      <c r="AE104" s="26">
        <v>6</v>
      </c>
      <c r="AF104" s="248">
        <v>6</v>
      </c>
    </row>
    <row r="105" spans="1:32" x14ac:dyDescent="0.2">
      <c r="A105" s="315" t="s">
        <v>193</v>
      </c>
      <c r="B105" s="2" t="s">
        <v>192</v>
      </c>
      <c r="C105" s="2">
        <v>2</v>
      </c>
      <c r="AC105" s="391" t="s">
        <v>88</v>
      </c>
      <c r="AD105" s="10" t="s">
        <v>92</v>
      </c>
      <c r="AE105" s="10">
        <v>11</v>
      </c>
      <c r="AF105" s="247">
        <v>79</v>
      </c>
    </row>
    <row r="106" spans="1:32" ht="17" thickBot="1" x14ac:dyDescent="0.25">
      <c r="A106" s="2"/>
      <c r="B106" s="2"/>
      <c r="C106" s="2"/>
      <c r="AC106" s="392"/>
      <c r="AD106" s="26" t="s">
        <v>93</v>
      </c>
      <c r="AE106" s="26">
        <v>3</v>
      </c>
      <c r="AF106" s="248">
        <v>21</v>
      </c>
    </row>
    <row r="107" spans="1:32" x14ac:dyDescent="0.2">
      <c r="A107" s="2"/>
      <c r="B107" s="2"/>
      <c r="C107" s="2"/>
      <c r="AC107" s="391" t="s">
        <v>179</v>
      </c>
      <c r="AD107" s="10" t="s">
        <v>92</v>
      </c>
      <c r="AE107" s="10">
        <v>10</v>
      </c>
      <c r="AF107" s="247">
        <v>40</v>
      </c>
    </row>
    <row r="108" spans="1:32" ht="17" thickBot="1" x14ac:dyDescent="0.25">
      <c r="A108" s="2"/>
      <c r="B108" s="244" t="s">
        <v>185</v>
      </c>
      <c r="C108" s="116">
        <f>SUM(C101:C105)</f>
        <v>156</v>
      </c>
      <c r="AC108" s="392"/>
      <c r="AD108" s="26" t="s">
        <v>93</v>
      </c>
      <c r="AE108" s="26">
        <v>15</v>
      </c>
      <c r="AF108" s="248">
        <v>60</v>
      </c>
    </row>
    <row r="109" spans="1:32" x14ac:dyDescent="0.2">
      <c r="AC109" s="391" t="s">
        <v>181</v>
      </c>
      <c r="AD109" s="10" t="s">
        <v>92</v>
      </c>
      <c r="AE109" s="10">
        <v>6</v>
      </c>
      <c r="AF109" s="247">
        <v>100</v>
      </c>
    </row>
    <row r="110" spans="1:32" ht="17" thickBot="1" x14ac:dyDescent="0.25">
      <c r="A110" s="1" t="s">
        <v>240</v>
      </c>
      <c r="AC110" s="392"/>
      <c r="AD110" s="26" t="s">
        <v>93</v>
      </c>
      <c r="AE110" s="90">
        <v>0</v>
      </c>
      <c r="AF110" s="248">
        <v>0</v>
      </c>
    </row>
    <row r="111" spans="1:32" x14ac:dyDescent="0.2">
      <c r="B111" s="398" t="s">
        <v>189</v>
      </c>
      <c r="C111" s="399">
        <v>103</v>
      </c>
      <c r="AC111" s="391" t="s">
        <v>242</v>
      </c>
      <c r="AD111" s="10" t="s">
        <v>92</v>
      </c>
      <c r="AE111" s="84">
        <v>2</v>
      </c>
      <c r="AF111" s="247">
        <v>100</v>
      </c>
    </row>
    <row r="112" spans="1:32" ht="17" thickBot="1" x14ac:dyDescent="0.25">
      <c r="B112" s="398" t="s">
        <v>190</v>
      </c>
      <c r="C112" s="397">
        <v>11</v>
      </c>
      <c r="AC112" s="392" t="s">
        <v>243</v>
      </c>
      <c r="AD112" s="26" t="s">
        <v>93</v>
      </c>
      <c r="AE112" s="26">
        <v>0</v>
      </c>
      <c r="AF112" s="248">
        <v>0</v>
      </c>
    </row>
    <row r="113" spans="1:31" x14ac:dyDescent="0.2">
      <c r="B113" s="398" t="s">
        <v>191</v>
      </c>
      <c r="C113" s="399">
        <v>10</v>
      </c>
      <c r="AC113" s="249"/>
      <c r="AD113" s="228"/>
      <c r="AE113" s="228"/>
    </row>
    <row r="114" spans="1:31" ht="17" thickBot="1" x14ac:dyDescent="0.25">
      <c r="B114" s="398" t="s">
        <v>186</v>
      </c>
      <c r="C114" s="399">
        <v>6</v>
      </c>
      <c r="AC114" s="243" t="s">
        <v>183</v>
      </c>
      <c r="AD114" s="240"/>
      <c r="AE114" s="240">
        <f>SUM(AE103:AE112)</f>
        <v>156</v>
      </c>
    </row>
    <row r="115" spans="1:31" x14ac:dyDescent="0.2">
      <c r="B115" s="399" t="s">
        <v>192</v>
      </c>
      <c r="C115" s="399">
        <v>2</v>
      </c>
    </row>
    <row r="118" spans="1:31" x14ac:dyDescent="0.2">
      <c r="C118" s="116">
        <f>SUM(C111:C115)</f>
        <v>132</v>
      </c>
    </row>
    <row r="120" spans="1:31" x14ac:dyDescent="0.2">
      <c r="A120" s="119" t="s">
        <v>241</v>
      </c>
      <c r="C120" s="397">
        <f>C118/C108*100</f>
        <v>84.615384615384613</v>
      </c>
    </row>
    <row r="138" spans="1:1" x14ac:dyDescent="0.2">
      <c r="A138" s="122"/>
    </row>
    <row r="139" spans="1:1" x14ac:dyDescent="0.2">
      <c r="A139" s="122"/>
    </row>
    <row r="140" spans="1:1" x14ac:dyDescent="0.2">
      <c r="A140" s="2"/>
    </row>
    <row r="141" spans="1:1" x14ac:dyDescent="0.2">
      <c r="A141" s="122"/>
    </row>
    <row r="144" spans="1:1" x14ac:dyDescent="0.2">
      <c r="A144" s="122"/>
    </row>
    <row r="147" spans="1:1" x14ac:dyDescent="0.2">
      <c r="A147" s="122"/>
    </row>
    <row r="149" spans="1:1" x14ac:dyDescent="0.2">
      <c r="A149" s="2"/>
    </row>
    <row r="150" spans="1:1" x14ac:dyDescent="0.2">
      <c r="A150" s="2"/>
    </row>
    <row r="152" spans="1:1" x14ac:dyDescent="0.2">
      <c r="A152" s="122"/>
    </row>
    <row r="155" spans="1:1" x14ac:dyDescent="0.2">
      <c r="A155" s="122"/>
    </row>
    <row r="159" spans="1:1" x14ac:dyDescent="0.2">
      <c r="A159" s="124"/>
    </row>
    <row r="161" spans="1:26" x14ac:dyDescent="0.2">
      <c r="A161" s="60"/>
      <c r="B161" s="60"/>
      <c r="C161" s="125"/>
      <c r="D161" s="536"/>
      <c r="E161" s="536"/>
      <c r="F161" s="536"/>
      <c r="G161" s="536"/>
      <c r="I161" s="536"/>
      <c r="J161" s="536"/>
      <c r="K161" s="536"/>
      <c r="L161" s="536"/>
      <c r="M161" s="115"/>
      <c r="N161" s="536"/>
      <c r="O161" s="536"/>
      <c r="P161" s="115"/>
      <c r="Q161" s="536"/>
      <c r="R161" s="536"/>
      <c r="S161" s="536"/>
      <c r="T161" s="536"/>
      <c r="U161" s="115"/>
      <c r="X161" s="536"/>
      <c r="Y161" s="536"/>
      <c r="Z161" s="115"/>
    </row>
    <row r="162" spans="1:26" x14ac:dyDescent="0.2">
      <c r="A162" s="60"/>
      <c r="B162" s="60"/>
      <c r="C162" s="125"/>
    </row>
    <row r="163" spans="1:26" x14ac:dyDescent="0.2">
      <c r="A163" s="60"/>
      <c r="B163" s="60"/>
      <c r="C163" s="125"/>
      <c r="D163" s="536"/>
      <c r="E163" s="536"/>
      <c r="F163" s="536"/>
      <c r="G163" s="536"/>
      <c r="I163" s="536"/>
      <c r="J163" s="536"/>
      <c r="K163" s="536"/>
      <c r="L163" s="536"/>
      <c r="M163" s="115"/>
      <c r="N163" s="536"/>
      <c r="O163" s="536"/>
      <c r="P163" s="115"/>
      <c r="Q163" s="536"/>
      <c r="R163" s="536"/>
      <c r="S163" s="536"/>
      <c r="T163" s="536"/>
      <c r="U163" s="115"/>
      <c r="X163" s="536"/>
      <c r="Y163" s="536"/>
      <c r="Z163" s="115"/>
    </row>
    <row r="164" spans="1:26" x14ac:dyDescent="0.2">
      <c r="A164" s="60"/>
      <c r="B164" s="60"/>
      <c r="C164" s="60"/>
    </row>
    <row r="165" spans="1:26" x14ac:dyDescent="0.2">
      <c r="A165" s="60"/>
      <c r="B165" s="60"/>
      <c r="C165" s="125"/>
      <c r="D165" s="536"/>
      <c r="E165" s="536"/>
      <c r="F165" s="536"/>
      <c r="G165" s="536"/>
      <c r="H165" s="115"/>
      <c r="I165" s="536"/>
      <c r="J165" s="536"/>
      <c r="K165" s="536"/>
      <c r="L165" s="536"/>
      <c r="M165" s="115"/>
      <c r="N165" s="536"/>
      <c r="O165" s="536"/>
      <c r="P165" s="115"/>
      <c r="Q165" s="536"/>
      <c r="R165" s="536"/>
      <c r="S165" s="536"/>
      <c r="T165" s="536"/>
      <c r="U165" s="115"/>
      <c r="X165" s="536"/>
      <c r="Y165" s="536"/>
      <c r="Z165" s="115"/>
    </row>
    <row r="166" spans="1:26" x14ac:dyDescent="0.2">
      <c r="A166" s="60"/>
      <c r="B166" s="60"/>
      <c r="C166" s="60"/>
    </row>
    <row r="167" spans="1:26" x14ac:dyDescent="0.2">
      <c r="A167" s="525"/>
      <c r="B167" s="525"/>
      <c r="C167" s="525"/>
      <c r="D167" s="526"/>
      <c r="E167" s="526"/>
      <c r="F167" s="526"/>
      <c r="G167" s="526"/>
      <c r="I167" s="526"/>
      <c r="J167" s="526"/>
      <c r="K167" s="526"/>
      <c r="L167" s="526"/>
      <c r="O167" s="526"/>
      <c r="P167" s="526"/>
      <c r="Q167" s="526"/>
      <c r="R167" s="526"/>
    </row>
  </sheetData>
  <mergeCells count="256">
    <mergeCell ref="Z86:AA86"/>
    <mergeCell ref="D87:E87"/>
    <mergeCell ref="F87:G87"/>
    <mergeCell ref="I87:J87"/>
    <mergeCell ref="K87:L87"/>
    <mergeCell ref="N87:O87"/>
    <mergeCell ref="P87:Q87"/>
    <mergeCell ref="S87:T87"/>
    <mergeCell ref="U87:V87"/>
    <mergeCell ref="X87:Y87"/>
    <mergeCell ref="Z87:AA87"/>
    <mergeCell ref="D86:E86"/>
    <mergeCell ref="F86:G86"/>
    <mergeCell ref="I86:J86"/>
    <mergeCell ref="K86:L86"/>
    <mergeCell ref="N86:O86"/>
    <mergeCell ref="P86:Q86"/>
    <mergeCell ref="S86:T86"/>
    <mergeCell ref="U86:V86"/>
    <mergeCell ref="X86:Y86"/>
    <mergeCell ref="Z84:AA84"/>
    <mergeCell ref="D85:E85"/>
    <mergeCell ref="F85:G85"/>
    <mergeCell ref="I85:J85"/>
    <mergeCell ref="K85:L85"/>
    <mergeCell ref="N85:O85"/>
    <mergeCell ref="P85:Q85"/>
    <mergeCell ref="S85:T85"/>
    <mergeCell ref="U85:V85"/>
    <mergeCell ref="X85:Y85"/>
    <mergeCell ref="Z85:AA85"/>
    <mergeCell ref="D84:E84"/>
    <mergeCell ref="F84:G84"/>
    <mergeCell ref="I84:J84"/>
    <mergeCell ref="K84:L84"/>
    <mergeCell ref="N84:O84"/>
    <mergeCell ref="P84:Q84"/>
    <mergeCell ref="S84:T84"/>
    <mergeCell ref="U84:V84"/>
    <mergeCell ref="X84:Y84"/>
    <mergeCell ref="F68:G68"/>
    <mergeCell ref="I68:J68"/>
    <mergeCell ref="K68:L68"/>
    <mergeCell ref="N68:O68"/>
    <mergeCell ref="P68:Q68"/>
    <mergeCell ref="S68:T68"/>
    <mergeCell ref="U68:V68"/>
    <mergeCell ref="X68:Y68"/>
    <mergeCell ref="Z68:AA68"/>
    <mergeCell ref="D96:G96"/>
    <mergeCell ref="I96:L96"/>
    <mergeCell ref="N96:Q96"/>
    <mergeCell ref="S96:V96"/>
    <mergeCell ref="X96:AA96"/>
    <mergeCell ref="D97:G97"/>
    <mergeCell ref="I97:L97"/>
    <mergeCell ref="N97:Q97"/>
    <mergeCell ref="S97:V97"/>
    <mergeCell ref="X97:AA97"/>
    <mergeCell ref="S165:T165"/>
    <mergeCell ref="X165:Y165"/>
    <mergeCell ref="A167:C167"/>
    <mergeCell ref="D167:G167"/>
    <mergeCell ref="I167:L167"/>
    <mergeCell ref="O167:R167"/>
    <mergeCell ref="D165:E165"/>
    <mergeCell ref="F165:G165"/>
    <mergeCell ref="I165:J165"/>
    <mergeCell ref="K165:L165"/>
    <mergeCell ref="N165:O165"/>
    <mergeCell ref="Q165:R165"/>
    <mergeCell ref="D161:E161"/>
    <mergeCell ref="F161:G161"/>
    <mergeCell ref="I161:J161"/>
    <mergeCell ref="K161:L161"/>
    <mergeCell ref="N161:O161"/>
    <mergeCell ref="Q161:R161"/>
    <mergeCell ref="S161:T161"/>
    <mergeCell ref="X161:Y161"/>
    <mergeCell ref="D163:E163"/>
    <mergeCell ref="F163:G163"/>
    <mergeCell ref="I163:J163"/>
    <mergeCell ref="K163:L163"/>
    <mergeCell ref="N163:O163"/>
    <mergeCell ref="Q163:R163"/>
    <mergeCell ref="S163:T163"/>
    <mergeCell ref="X163:Y163"/>
    <mergeCell ref="S93:T93"/>
    <mergeCell ref="U93:V93"/>
    <mergeCell ref="X93:Y93"/>
    <mergeCell ref="Z93:AA93"/>
    <mergeCell ref="D95:E95"/>
    <mergeCell ref="F95:G95"/>
    <mergeCell ref="I95:J95"/>
    <mergeCell ref="K95:L95"/>
    <mergeCell ref="N95:O95"/>
    <mergeCell ref="P95:Q95"/>
    <mergeCell ref="D94:E94"/>
    <mergeCell ref="F94:G94"/>
    <mergeCell ref="I94:J94"/>
    <mergeCell ref="K94:L94"/>
    <mergeCell ref="N94:O94"/>
    <mergeCell ref="P94:Q94"/>
    <mergeCell ref="S94:T94"/>
    <mergeCell ref="U94:V94"/>
    <mergeCell ref="X94:Y94"/>
    <mergeCell ref="Z94:AA94"/>
    <mergeCell ref="S95:T95"/>
    <mergeCell ref="U95:V95"/>
    <mergeCell ref="X95:Y95"/>
    <mergeCell ref="Z95:AA95"/>
    <mergeCell ref="D93:E93"/>
    <mergeCell ref="F93:G93"/>
    <mergeCell ref="I93:J93"/>
    <mergeCell ref="K93:L93"/>
    <mergeCell ref="N93:O93"/>
    <mergeCell ref="P93:Q93"/>
    <mergeCell ref="D92:E92"/>
    <mergeCell ref="F92:G92"/>
    <mergeCell ref="I92:J92"/>
    <mergeCell ref="K92:L92"/>
    <mergeCell ref="N92:O92"/>
    <mergeCell ref="P92:Q92"/>
    <mergeCell ref="S92:T92"/>
    <mergeCell ref="U92:V92"/>
    <mergeCell ref="X92:Y92"/>
    <mergeCell ref="Z92:AA92"/>
    <mergeCell ref="D91:E91"/>
    <mergeCell ref="F91:G91"/>
    <mergeCell ref="I91:J91"/>
    <mergeCell ref="K91:L91"/>
    <mergeCell ref="N91:O91"/>
    <mergeCell ref="P91:Q91"/>
    <mergeCell ref="S91:T91"/>
    <mergeCell ref="U91:V91"/>
    <mergeCell ref="X91:Y91"/>
    <mergeCell ref="Z91:AA91"/>
    <mergeCell ref="A66:AA66"/>
    <mergeCell ref="D67:G67"/>
    <mergeCell ref="I67:L67"/>
    <mergeCell ref="N67:Q67"/>
    <mergeCell ref="Z62:AA62"/>
    <mergeCell ref="D89:AA89"/>
    <mergeCell ref="D62:E62"/>
    <mergeCell ref="F62:G62"/>
    <mergeCell ref="I62:J62"/>
    <mergeCell ref="K62:L62"/>
    <mergeCell ref="N62:O62"/>
    <mergeCell ref="P62:Q62"/>
    <mergeCell ref="S62:T62"/>
    <mergeCell ref="U62:V62"/>
    <mergeCell ref="X62:Y62"/>
    <mergeCell ref="S67:V67"/>
    <mergeCell ref="X67:AA67"/>
    <mergeCell ref="D68:E68"/>
    <mergeCell ref="U61:V61"/>
    <mergeCell ref="X61:Y61"/>
    <mergeCell ref="Z61:AA61"/>
    <mergeCell ref="K61:L61"/>
    <mergeCell ref="P61:Q61"/>
    <mergeCell ref="S60:T60"/>
    <mergeCell ref="U60:V60"/>
    <mergeCell ref="X60:Y60"/>
    <mergeCell ref="Z60:AA60"/>
    <mergeCell ref="D60:E60"/>
    <mergeCell ref="F60:G60"/>
    <mergeCell ref="I60:J60"/>
    <mergeCell ref="K60:L60"/>
    <mergeCell ref="N60:O60"/>
    <mergeCell ref="P60:Q60"/>
    <mergeCell ref="I61:J61"/>
    <mergeCell ref="N61:O61"/>
    <mergeCell ref="S61:T61"/>
    <mergeCell ref="D40:E40"/>
    <mergeCell ref="F40:G40"/>
    <mergeCell ref="I40:J40"/>
    <mergeCell ref="K40:L40"/>
    <mergeCell ref="S47:T47"/>
    <mergeCell ref="U47:V47"/>
    <mergeCell ref="X47:Y47"/>
    <mergeCell ref="Z47:AA47"/>
    <mergeCell ref="D59:E59"/>
    <mergeCell ref="F59:G59"/>
    <mergeCell ref="I59:J59"/>
    <mergeCell ref="K59:L59"/>
    <mergeCell ref="N59:O59"/>
    <mergeCell ref="P59:Q59"/>
    <mergeCell ref="D47:E47"/>
    <mergeCell ref="F47:G47"/>
    <mergeCell ref="I47:J47"/>
    <mergeCell ref="K47:L47"/>
    <mergeCell ref="N47:O47"/>
    <mergeCell ref="P47:Q47"/>
    <mergeCell ref="S59:T59"/>
    <mergeCell ref="U59:V59"/>
    <mergeCell ref="X59:Y59"/>
    <mergeCell ref="Z59:AA59"/>
    <mergeCell ref="S46:V46"/>
    <mergeCell ref="X46:AA46"/>
    <mergeCell ref="A45:AA45"/>
    <mergeCell ref="A43:C43"/>
    <mergeCell ref="D43:G43"/>
    <mergeCell ref="I43:L43"/>
    <mergeCell ref="D46:G46"/>
    <mergeCell ref="I46:L46"/>
    <mergeCell ref="N46:Q46"/>
    <mergeCell ref="N40:O40"/>
    <mergeCell ref="P40:Q40"/>
    <mergeCell ref="S40:T40"/>
    <mergeCell ref="U40:V40"/>
    <mergeCell ref="X40:Y40"/>
    <mergeCell ref="S3:T3"/>
    <mergeCell ref="U3:V3"/>
    <mergeCell ref="X3:Y3"/>
    <mergeCell ref="Z3:AA3"/>
    <mergeCell ref="S39:T39"/>
    <mergeCell ref="U39:V39"/>
    <mergeCell ref="X39:Y39"/>
    <mergeCell ref="Z39:AA39"/>
    <mergeCell ref="Z40:AA40"/>
    <mergeCell ref="D39:E39"/>
    <mergeCell ref="F39:G39"/>
    <mergeCell ref="I39:J39"/>
    <mergeCell ref="K39:L39"/>
    <mergeCell ref="N39:O39"/>
    <mergeCell ref="P39:Q39"/>
    <mergeCell ref="D3:E3"/>
    <mergeCell ref="F3:G3"/>
    <mergeCell ref="I3:J3"/>
    <mergeCell ref="K3:L3"/>
    <mergeCell ref="N3:O3"/>
    <mergeCell ref="P3:Q3"/>
    <mergeCell ref="D2:G2"/>
    <mergeCell ref="I2:L2"/>
    <mergeCell ref="N2:Q2"/>
    <mergeCell ref="S2:V2"/>
    <mergeCell ref="X2:AA2"/>
    <mergeCell ref="A1:AA1"/>
    <mergeCell ref="A89:C89"/>
    <mergeCell ref="D90:G90"/>
    <mergeCell ref="I90:L90"/>
    <mergeCell ref="N90:Q90"/>
    <mergeCell ref="S90:V90"/>
    <mergeCell ref="X90:AA90"/>
    <mergeCell ref="D41:E41"/>
    <mergeCell ref="F41:G41"/>
    <mergeCell ref="I41:J41"/>
    <mergeCell ref="K41:L41"/>
    <mergeCell ref="N41:O41"/>
    <mergeCell ref="P41:Q41"/>
    <mergeCell ref="S41:T41"/>
    <mergeCell ref="U41:V41"/>
    <mergeCell ref="X41:Y41"/>
    <mergeCell ref="Z41:AA41"/>
    <mergeCell ref="D61:E61"/>
    <mergeCell ref="F61:G6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B69F8A0D90F34297A12BF8A1225740" ma:contentTypeVersion="7" ma:contentTypeDescription="Create a new document." ma:contentTypeScope="" ma:versionID="377f107c5e9c4c0c049dc92526a0b3e0">
  <xsd:schema xmlns:xsd="http://www.w3.org/2001/XMLSchema" xmlns:xs="http://www.w3.org/2001/XMLSchema" xmlns:p="http://schemas.microsoft.com/office/2006/metadata/properties" xmlns:ns1="http://schemas.microsoft.com/sharepoint/v3" xmlns:ns2="5595a095-abd1-4b0b-af0b-9f71ae7562bf" xmlns:ns3="ae3f405e-8212-479b-92fc-70b2850d5dad" targetNamespace="http://schemas.microsoft.com/office/2006/metadata/properties" ma:root="true" ma:fieldsID="b246e3f605228f3f55b017c34a13a17b" ns1:_="" ns2:_="" ns3:_="">
    <xsd:import namespace="http://schemas.microsoft.com/sharepoint/v3"/>
    <xsd:import namespace="5595a095-abd1-4b0b-af0b-9f71ae7562bf"/>
    <xsd:import namespace="ae3f405e-8212-479b-92fc-70b2850d5da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95a095-abd1-4b0b-af0b-9f71ae7562b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3f405e-8212-479b-92fc-70b2850d5d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358C6C0-B0C2-43F0-ABEB-4E5FA8EA7ABB}"/>
</file>

<file path=customXml/itemProps2.xml><?xml version="1.0" encoding="utf-8"?>
<ds:datastoreItem xmlns:ds="http://schemas.openxmlformats.org/officeDocument/2006/customXml" ds:itemID="{94EFA38D-2A36-4CC0-8913-BFD9770D8B8C}"/>
</file>

<file path=customXml/itemProps3.xml><?xml version="1.0" encoding="utf-8"?>
<ds:datastoreItem xmlns:ds="http://schemas.openxmlformats.org/officeDocument/2006/customXml" ds:itemID="{EB873B9F-326E-4597-83B7-A3E505D122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Stair test (2019)</vt:lpstr>
      <vt:lpstr>Stair test (2020)</vt:lpstr>
      <vt:lpstr>ULF test (2019)</vt:lpstr>
      <vt:lpstr>ULF test (2020)</vt:lpstr>
      <vt:lpstr>Stair current Summary</vt:lpstr>
      <vt:lpstr>ULF current Summary</vt:lpstr>
      <vt:lpstr>'ULF test (2019)'!Criteria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Martyn</dc:creator>
  <cp:lastModifiedBy>Jones, Martyn</cp:lastModifiedBy>
  <dcterms:created xsi:type="dcterms:W3CDTF">2019-09-18T14:10:34Z</dcterms:created>
  <dcterms:modified xsi:type="dcterms:W3CDTF">2021-07-09T12:50:00Z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0x01010006B69F8A0D90F34297A12BF8A1225740</vt:lpwstr>
  </property>
</Properties>
</file>